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9CD27E4D-E2C3-4E9C-AAA3-8519BF3AA204}" xr6:coauthVersionLast="47" xr6:coauthVersionMax="47" xr10:uidLastSave="{00000000-0000-0000-0000-000000000000}"/>
  <bookViews>
    <workbookView xWindow="2970" yWindow="795" windowWidth="21600" windowHeight="14475" xr2:uid="{00000000-000D-0000-FFFF-FFFF00000000}"/>
  </bookViews>
  <sheets>
    <sheet name="How-To" sheetId="1" r:id="rId1"/>
    <sheet name="Diagram" sheetId="2" r:id="rId2"/>
    <sheet name="Cause Log" sheetId="3" r:id="rId3"/>
    <sheet name="Dashboard" sheetId="5" r:id="rId4"/>
    <sheet name="Setup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5" l="1"/>
  <c r="B13" i="5"/>
  <c r="A13" i="5"/>
  <c r="C12" i="5"/>
  <c r="B12" i="5"/>
  <c r="A12" i="5"/>
  <c r="C11" i="5"/>
  <c r="B11" i="5"/>
  <c r="A11" i="5"/>
  <c r="C10" i="5"/>
  <c r="B10" i="5"/>
  <c r="A10" i="5"/>
  <c r="C9" i="5"/>
  <c r="B9" i="5"/>
  <c r="A9" i="5"/>
  <c r="C8" i="5"/>
  <c r="B8" i="5"/>
  <c r="A8" i="5"/>
  <c r="F3" i="5"/>
  <c r="D3" i="5"/>
  <c r="B3" i="5"/>
  <c r="B2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F2" i="3"/>
  <c r="D2" i="3"/>
  <c r="F4" i="2"/>
  <c r="E55" i="2"/>
  <c r="A55" i="2"/>
  <c r="E45" i="2"/>
  <c r="A45" i="2"/>
  <c r="E35" i="2"/>
  <c r="A35" i="2"/>
</calcChain>
</file>

<file path=xl/sharedStrings.xml><?xml version="1.0" encoding="utf-8"?>
<sst xmlns="http://schemas.openxmlformats.org/spreadsheetml/2006/main" count="79" uniqueCount="61">
  <si>
    <t>Fishbone (Ishikawa) Diagram Template</t>
  </si>
  <si>
    <t>What this workbook is for</t>
  </si>
  <si>
    <t>How to use this workbook</t>
  </si>
  <si>
    <t>Related resources</t>
  </si>
  <si>
    <t>SixSigmaKaizen.com: Fishbone (Ishikawa) Analysis Guide, and the free Fishbone (Ishikawa) Diagram Builder tool.</t>
  </si>
  <si>
    <t>FISHBONE (ISHIKAWA) DIAGRAM</t>
  </si>
  <si>
    <t>Effect (Problem Statement):</t>
  </si>
  <si>
    <t>Owner / Team:</t>
  </si>
  <si>
    <t>Date:</t>
  </si>
  <si>
    <t>Method</t>
  </si>
  <si>
    <t>Machine</t>
  </si>
  <si>
    <t>Potential Cause</t>
  </si>
  <si>
    <t>Likely Root Cause?</t>
  </si>
  <si>
    <t>Material</t>
  </si>
  <si>
    <t>Manpower</t>
  </si>
  <si>
    <t>Measurement</t>
  </si>
  <si>
    <t>Environment</t>
  </si>
  <si>
    <t>Category</t>
  </si>
  <si>
    <t>Investigated By</t>
  </si>
  <si>
    <t>Findings</t>
  </si>
  <si>
    <t>Disposition</t>
  </si>
  <si>
    <t>Workbook Configuration</t>
  </si>
  <si>
    <t>Edit category names here — they flow through to the Diagram, Cause Log, and Dashboard.</t>
  </si>
  <si>
    <t>6M Categories</t>
  </si>
  <si>
    <t>Disposition Options</t>
  </si>
  <si>
    <t>Confirmed Root Cause</t>
  </si>
  <si>
    <t>Contributing Factor</t>
  </si>
  <si>
    <t>Ruled Out</t>
  </si>
  <si>
    <t>Pending Review</t>
  </si>
  <si>
    <t>Yes</t>
  </si>
  <si>
    <t>No</t>
  </si>
  <si>
    <t>CAUSE BRAINSTORM — list potential causes under each category, then mark likely root causes</t>
  </si>
  <si>
    <t>Late shipment deliveries to key customers</t>
  </si>
  <si>
    <t>Ops Excellence Team</t>
  </si>
  <si>
    <t>No documented SOP for order handoff</t>
  </si>
  <si>
    <t>Inconsistent QC checklist usage</t>
  </si>
  <si>
    <t>CAUSE INVESTIGATION LOG</t>
  </si>
  <si>
    <t>Causes logged:</t>
  </si>
  <si>
    <t>Cause No.</t>
  </si>
  <si>
    <t>Confirmed root causes:</t>
  </si>
  <si>
    <t>Pending review:</t>
  </si>
  <si>
    <t>J. Alvarez</t>
  </si>
  <si>
    <t>Confirmed via process audit — handoff steps vary by shift</t>
  </si>
  <si>
    <t>Checklist used ~60% of the time per floor sample</t>
  </si>
  <si>
    <t>ROOT CAUSE DASHBOARD</t>
  </si>
  <si>
    <t>Total causes logged:</t>
  </si>
  <si>
    <t>Causes by Category</t>
  </si>
  <si>
    <t>Causes Logged</t>
  </si>
  <si>
    <t>Confirmed Root Causes</t>
  </si>
  <si>
    <t>A structured workbook for cause-and-effect (fishbone / Ishikawa) analysis using the 6M categories — with a live visual diagram, a trackable cause log, and a dashboard.</t>
  </si>
  <si>
    <t>A fishbone diagram organizes potential causes of a problem into major categories — Method, Machine, Material, Manpower, Measurement, and Environment — branching off a central spine that points to the effect being investigated. Use it during a root cause brainstorm before narrowing down to a verified cause.</t>
  </si>
  <si>
    <t>Sheets in this workbook</t>
  </si>
  <si>
    <t>•  Diagram — the visual fishbone: enter the effect statement, then brainstorm causes under each category in the grid below the diagram.</t>
  </si>
  <si>
    <t>•  Cause Log — a structured table to track every candidate cause: who investigated it, what they found, and its disposition.</t>
  </si>
  <si>
    <t>•  Dashboard — live counts and a chart of causes and confirmed root causes by category, driven entirely by the Cause Log.</t>
  </si>
  <si>
    <t>•  Setup — the single source for category names and dropdown lists. Edit names here and they flow through the whole workbook.</t>
  </si>
  <si>
    <t>1. On the Diagram sheet, write the effect (the specific problem statement) at the top, plus the owner/team and date.</t>
  </si>
  <si>
    <t>2. Brainstorm potential causes under each of the 6M categories in the grid below the diagram — one cause per row.</t>
  </si>
  <si>
    <t>3. Mark likely root causes using the Likely Root Cause? dropdown as the team narrows down candidates.</t>
  </si>
  <si>
    <t>4. Move promising causes to the Cause Log to assign an investigator, record findings, and set a disposition (Confirmed Root Cause, Contributing Factor, Ruled Out, or Pending Review).</t>
  </si>
  <si>
    <t>5. Check the Dashboard for a live rollup of causes and confirmed root causes by category.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</si>
</sst>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6" x14ac:knownFonts="1">
    <font>
      <sz val="11"/>
      <color theme="1"/>
      <name val="Calibri"/>
      <family val="2"/>
      <scheme val="minor"/>
    </font>
    <font>
      <b/>
      <sz val="16"/>
      <color rgb="FF153F8A"/>
      <name val="Calibri"/>
    </font>
    <font>
      <b/>
      <sz val="11"/>
      <color theme="1"/>
      <name val="Calibri"/>
      <family val="2"/>
      <scheme val="minor"/>
    </font>
    <font>
      <b/>
      <sz val="14"/>
      <color rgb="FF153F8A"/>
      <name val="Calibri"/>
      <family val="2"/>
      <scheme val="minor"/>
    </font>
    <font>
      <i/>
      <sz val="11"/>
      <color rgb="FF4D5B6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6"/>
      <color rgb="FF153F8A"/>
      <name val="Calibri"/>
      <family val="2"/>
      <scheme val="minor"/>
    </font>
    <font>
      <b/>
      <sz val="11"/>
      <color rgb="FF4D5B6B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843C0C"/>
      <name val="Calibri"/>
      <family val="2"/>
      <scheme val="minor"/>
    </font>
    <font>
      <b/>
      <sz val="11"/>
      <color rgb="FF1F4E7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843C0C"/>
      <name val="Calibri"/>
      <family val="2"/>
      <scheme val="minor"/>
    </font>
    <font>
      <b/>
      <sz val="14"/>
      <color rgb="FF1F4E78"/>
      <name val="Calibri"/>
      <family val="2"/>
      <scheme val="minor"/>
    </font>
    <font>
      <b/>
      <sz val="12"/>
      <color rgb="FF153F8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3F8A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9C5D6"/>
      </bottom>
      <diagonal/>
    </border>
    <border>
      <left/>
      <right/>
      <top style="thin">
        <color rgb="FFB9C5D6"/>
      </top>
      <bottom style="thin">
        <color rgb="FFB9C5D6"/>
      </bottom>
      <diagonal/>
    </border>
    <border>
      <left/>
      <right/>
      <top style="thin">
        <color rgb="FFB9C5D6"/>
      </top>
      <bottom style="thin">
        <color auto="1"/>
      </bottom>
      <diagonal/>
    </border>
    <border>
      <left/>
      <right/>
      <top style="thin">
        <color rgb="FFB9C5D6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0" fillId="3" borderId="0" xfId="0" applyFill="1"/>
    <xf numFmtId="0" fontId="8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3" borderId="0" xfId="0" quotePrefix="1" applyNumberForma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2" fillId="0" borderId="5" xfId="0" applyFont="1" applyBorder="1"/>
    <xf numFmtId="0" fontId="0" fillId="0" borderId="5" xfId="0" applyBorder="1"/>
    <xf numFmtId="0" fontId="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</cellXfs>
  <cellStyles count="1">
    <cellStyle name="Normal" xfId="0" builtinId="0"/>
  </cellStyles>
  <dxfs count="10">
    <dxf>
      <font>
        <color rgb="FF1F4E78"/>
      </font>
      <fill>
        <patternFill patternType="solid">
          <fgColor indexed="64"/>
          <bgColor rgb="FFDDEBF7"/>
        </patternFill>
      </fill>
    </dxf>
    <dxf>
      <font>
        <color rgb="FF595959"/>
      </font>
      <fill>
        <patternFill patternType="solid">
          <fgColor indexed="64"/>
          <bgColor rgb="FFD9D9D9"/>
        </patternFill>
      </fill>
    </dxf>
    <dxf>
      <font>
        <color rgb="FF7F6000"/>
      </font>
      <fill>
        <patternFill patternType="solid">
          <fgColor indexed="64"/>
          <bgColor rgb="FFFFE699"/>
        </patternFill>
      </fill>
    </dxf>
    <dxf>
      <font>
        <b/>
        <i val="0"/>
        <color rgb="FF843C0C"/>
      </font>
      <fill>
        <patternFill patternType="solid">
          <fgColor indexed="64"/>
          <bgColor rgb="FFF8CBAD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Causes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Dashboard!$B$7</c:f>
              <c:strCache>
                <c:ptCount val="1"/>
                <c:pt idx="0">
                  <c:v>Causes Logged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  <a:effectLst/>
          </c:spPr>
          <c:invertIfNegative val="0"/>
          <c:cat>
            <c:strRef>
              <c:f>Dashboard!$A$8:$A$13</c:f>
              <c:strCache>
                <c:ptCount val="6"/>
                <c:pt idx="0">
                  <c:v>Method</c:v>
                </c:pt>
                <c:pt idx="1">
                  <c:v>Machine</c:v>
                </c:pt>
                <c:pt idx="2">
                  <c:v>Material</c:v>
                </c:pt>
                <c:pt idx="3">
                  <c:v>Manpower</c:v>
                </c:pt>
                <c:pt idx="4">
                  <c:v>Measurement</c:v>
                </c:pt>
                <c:pt idx="5">
                  <c:v>Environment</c:v>
                </c:pt>
              </c:strCache>
            </c:strRef>
          </c:cat>
          <c:val>
            <c:numRef>
              <c:f>Dashboard!$B$8:$B$13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90-47A3-8A71-3F6177BAD281}"/>
            </c:ext>
          </c:extLst>
        </c:ser>
        <c:ser>
          <c:idx val="1"/>
          <c:order val="1"/>
          <c:tx>
            <c:strRef>
              <c:f>Dashboard!$C$7</c:f>
              <c:strCache>
                <c:ptCount val="1"/>
                <c:pt idx="0">
                  <c:v>Confirmed Root Causes</c:v>
                </c:pt>
              </c:strCache>
            </c:strRef>
          </c:tx>
          <c:spPr>
            <a:solidFill>
              <a:srgbClr val="C0504D"/>
            </a:solidFill>
            <a:ln>
              <a:noFill/>
            </a:ln>
            <a:effectLst/>
          </c:spPr>
          <c:invertIfNegative val="0"/>
          <c:cat>
            <c:strRef>
              <c:f>Dashboard!$A$8:$A$13</c:f>
              <c:strCache>
                <c:ptCount val="6"/>
                <c:pt idx="0">
                  <c:v>Method</c:v>
                </c:pt>
                <c:pt idx="1">
                  <c:v>Machine</c:v>
                </c:pt>
                <c:pt idx="2">
                  <c:v>Material</c:v>
                </c:pt>
                <c:pt idx="3">
                  <c:v>Manpower</c:v>
                </c:pt>
                <c:pt idx="4">
                  <c:v>Measurement</c:v>
                </c:pt>
                <c:pt idx="5">
                  <c:v>Environment</c:v>
                </c:pt>
              </c:strCache>
            </c:strRef>
          </c:cat>
          <c:val>
            <c:numRef>
              <c:f>Dashboard!$C$8:$C$13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90-47A3-8A71-3F6177BAD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05641615"/>
        <c:axId val="1792677359"/>
      </c:barChart>
      <c:catAx>
        <c:axId val="1805641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2677359"/>
        <c:crosses val="autoZero"/>
        <c:auto val="1"/>
        <c:lblAlgn val="ctr"/>
        <c:lblOffset val="100"/>
        <c:noMultiLvlLbl val="0"/>
      </c:catAx>
      <c:valAx>
        <c:axId val="1792677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56416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889000</xdr:colOff>
      <xdr:row>17</xdr:row>
      <xdr:rowOff>88900</xdr:rowOff>
    </xdr:from>
    <xdr:to>
      <xdr:col>12</xdr:col>
      <xdr:colOff>482600</xdr:colOff>
      <xdr:row>19</xdr:row>
      <xdr:rowOff>38100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07C1DDBA-34A7-4BF8-A9D1-6976625493D4}"/>
            </a:ext>
          </a:extLst>
        </xdr:cNvPr>
        <xdr:cNvSpPr/>
      </xdr:nvSpPr>
      <xdr:spPr>
        <a:xfrm>
          <a:off x="889000" y="3403600"/>
          <a:ext cx="8890000" cy="330200"/>
        </a:xfrm>
        <a:prstGeom prst="rightArrow">
          <a:avLst/>
        </a:prstGeom>
        <a:solidFill>
          <a:srgbClr val="153F8A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12</xdr:col>
      <xdr:colOff>546100</xdr:colOff>
      <xdr:row>15</xdr:row>
      <xdr:rowOff>177800</xdr:rowOff>
    </xdr:from>
    <xdr:to>
      <xdr:col>16</xdr:col>
      <xdr:colOff>266700</xdr:colOff>
      <xdr:row>20</xdr:row>
      <xdr:rowOff>114300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32CFD63-4C30-3317-32D1-440D154F1384}"/>
            </a:ext>
          </a:extLst>
        </xdr:cNvPr>
        <xdr:cNvSpPr txBox="1"/>
      </xdr:nvSpPr>
      <xdr:spPr>
        <a:xfrm>
          <a:off x="9842500" y="3111500"/>
          <a:ext cx="2159000" cy="889000"/>
        </a:xfrm>
        <a:prstGeom prst="rect">
          <a:avLst/>
        </a:prstGeom>
        <a:solidFill>
          <a:srgbClr val="153F8A"/>
        </a:solidFill>
        <a:ln>
          <a:solidFill>
            <a:srgbClr val="0F2B5F"/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1200" b="1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Calibri"/>
            </a:rPr>
            <a:t>EFFECT
(see statement above)</a:t>
          </a:r>
        </a:p>
      </xdr:txBody>
    </xdr:sp>
    <xdr:clientData/>
  </xdr:twoCellAnchor>
  <xdr:twoCellAnchor>
    <xdr:from>
      <xdr:col>1</xdr:col>
      <xdr:colOff>571500</xdr:colOff>
      <xdr:row>8</xdr:row>
      <xdr:rowOff>139700</xdr:rowOff>
    </xdr:from>
    <xdr:to>
      <xdr:col>1</xdr:col>
      <xdr:colOff>889000</xdr:colOff>
      <xdr:row>18</xdr:row>
      <xdr:rowOff>50800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BB7CA102-B3C0-4811-8499-F2E683C14795}"/>
            </a:ext>
          </a:extLst>
        </xdr:cNvPr>
        <xdr:cNvCxnSpPr/>
      </xdr:nvCxnSpPr>
      <xdr:spPr>
        <a:xfrm>
          <a:off x="2476500" y="1739900"/>
          <a:ext cx="317500" cy="1816100"/>
        </a:xfrm>
        <a:prstGeom prst="straightConnector1">
          <a:avLst/>
        </a:prstGeom>
        <a:noFill/>
        <a:ln w="25400" cap="flat" cmpd="sng" algn="ctr">
          <a:solidFill>
            <a:srgbClr val="153F8A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317500</xdr:colOff>
      <xdr:row>5</xdr:row>
      <xdr:rowOff>177800</xdr:rowOff>
    </xdr:from>
    <xdr:to>
      <xdr:col>1</xdr:col>
      <xdr:colOff>571500</xdr:colOff>
      <xdr:row>8</xdr:row>
      <xdr:rowOff>139700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3ADA254-6E06-E1F1-D9F5-7494B875156A}"/>
            </a:ext>
          </a:extLst>
        </xdr:cNvPr>
        <xdr:cNvSpPr txBox="1"/>
      </xdr:nvSpPr>
      <xdr:spPr>
        <a:xfrm>
          <a:off x="317500" y="1206500"/>
          <a:ext cx="2159000" cy="533400"/>
        </a:xfrm>
        <a:prstGeom prst="rect">
          <a:avLst/>
        </a:prstGeom>
        <a:solidFill>
          <a:srgbClr val="DCE6F7"/>
        </a:solidFill>
        <a:ln>
          <a:solidFill>
            <a:srgbClr val="153F8A"/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1300" b="1" i="0" u="none" strike="noStrike" kern="0" cap="none" spc="0" normalizeH="0" baseline="0" noProof="0">
              <a:ln>
                <a:noFill/>
              </a:ln>
              <a:solidFill>
                <a:srgbClr val="153F8A"/>
              </a:solidFill>
              <a:effectLst/>
              <a:uLnTx/>
              <a:uFillTx/>
              <a:latin typeface="Calibri"/>
            </a:rPr>
            <a:t>Method</a:t>
          </a:r>
        </a:p>
      </xdr:txBody>
    </xdr:sp>
    <xdr:clientData/>
  </xdr:twoCellAnchor>
  <xdr:twoCellAnchor>
    <xdr:from>
      <xdr:col>1</xdr:col>
      <xdr:colOff>571500</xdr:colOff>
      <xdr:row>18</xdr:row>
      <xdr:rowOff>50800</xdr:rowOff>
    </xdr:from>
    <xdr:to>
      <xdr:col>1</xdr:col>
      <xdr:colOff>889000</xdr:colOff>
      <xdr:row>28</xdr:row>
      <xdr:rowOff>177800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1E95AC70-5A1F-440F-B4E6-7BE6927B58C8}"/>
            </a:ext>
          </a:extLst>
        </xdr:cNvPr>
        <xdr:cNvCxnSpPr/>
      </xdr:nvCxnSpPr>
      <xdr:spPr>
        <a:xfrm flipV="1">
          <a:off x="2476500" y="3556000"/>
          <a:ext cx="317500" cy="2032000"/>
        </a:xfrm>
        <a:prstGeom prst="straightConnector1">
          <a:avLst/>
        </a:prstGeom>
        <a:noFill/>
        <a:ln w="25400" cap="flat" cmpd="sng" algn="ctr">
          <a:solidFill>
            <a:srgbClr val="153F8A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317500</xdr:colOff>
      <xdr:row>28</xdr:row>
      <xdr:rowOff>177800</xdr:rowOff>
    </xdr:from>
    <xdr:to>
      <xdr:col>1</xdr:col>
      <xdr:colOff>571500</xdr:colOff>
      <xdr:row>31</xdr:row>
      <xdr:rowOff>139700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DA8E74C-688C-62ED-4F78-E4A98EF62BFD}"/>
            </a:ext>
          </a:extLst>
        </xdr:cNvPr>
        <xdr:cNvSpPr txBox="1"/>
      </xdr:nvSpPr>
      <xdr:spPr>
        <a:xfrm>
          <a:off x="317500" y="5588000"/>
          <a:ext cx="2159000" cy="533400"/>
        </a:xfrm>
        <a:prstGeom prst="rect">
          <a:avLst/>
        </a:prstGeom>
        <a:solidFill>
          <a:srgbClr val="DCE6F7"/>
        </a:solidFill>
        <a:ln>
          <a:solidFill>
            <a:srgbClr val="153F8A"/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1300" b="1" i="0" u="none" strike="noStrike" kern="0" cap="none" spc="0" normalizeH="0" baseline="0" noProof="0">
              <a:ln>
                <a:noFill/>
              </a:ln>
              <a:solidFill>
                <a:srgbClr val="153F8A"/>
              </a:solidFill>
              <a:effectLst/>
              <a:uLnTx/>
              <a:uFillTx/>
              <a:latin typeface="Calibri"/>
            </a:rPr>
            <a:t>Machine</a:t>
          </a:r>
        </a:p>
      </xdr:txBody>
    </xdr:sp>
    <xdr:clientData/>
  </xdr:twoCellAnchor>
  <xdr:twoCellAnchor>
    <xdr:from>
      <xdr:col>4</xdr:col>
      <xdr:colOff>1654175</xdr:colOff>
      <xdr:row>8</xdr:row>
      <xdr:rowOff>139700</xdr:rowOff>
    </xdr:from>
    <xdr:to>
      <xdr:col>5</xdr:col>
      <xdr:colOff>66675</xdr:colOff>
      <xdr:row>18</xdr:row>
      <xdr:rowOff>50800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F0FCE0EB-6988-4F9E-8065-ABC2109464B8}"/>
            </a:ext>
          </a:extLst>
        </xdr:cNvPr>
        <xdr:cNvCxnSpPr/>
      </xdr:nvCxnSpPr>
      <xdr:spPr>
        <a:xfrm>
          <a:off x="5016500" y="1739900"/>
          <a:ext cx="317500" cy="1816100"/>
        </a:xfrm>
        <a:prstGeom prst="straightConnector1">
          <a:avLst/>
        </a:prstGeom>
        <a:noFill/>
        <a:ln w="25400" cap="flat" cmpd="sng" algn="ctr">
          <a:solidFill>
            <a:srgbClr val="153F8A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952500</xdr:colOff>
      <xdr:row>5</xdr:row>
      <xdr:rowOff>177800</xdr:rowOff>
    </xdr:from>
    <xdr:to>
      <xdr:col>4</xdr:col>
      <xdr:colOff>1654175</xdr:colOff>
      <xdr:row>8</xdr:row>
      <xdr:rowOff>139700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D08B2C3-FFE7-64D3-FF12-0D642E575EC6}"/>
            </a:ext>
          </a:extLst>
        </xdr:cNvPr>
        <xdr:cNvSpPr txBox="1"/>
      </xdr:nvSpPr>
      <xdr:spPr>
        <a:xfrm>
          <a:off x="2857500" y="1206500"/>
          <a:ext cx="2159000" cy="533400"/>
        </a:xfrm>
        <a:prstGeom prst="rect">
          <a:avLst/>
        </a:prstGeom>
        <a:solidFill>
          <a:srgbClr val="DCE6F7"/>
        </a:solidFill>
        <a:ln>
          <a:solidFill>
            <a:srgbClr val="153F8A"/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1300" b="1" i="0" u="none" strike="noStrike" kern="0" cap="none" spc="0" normalizeH="0" baseline="0" noProof="0">
              <a:ln>
                <a:noFill/>
              </a:ln>
              <a:solidFill>
                <a:srgbClr val="153F8A"/>
              </a:solidFill>
              <a:effectLst/>
              <a:uLnTx/>
              <a:uFillTx/>
              <a:latin typeface="Calibri"/>
            </a:rPr>
            <a:t>Material</a:t>
          </a:r>
        </a:p>
      </xdr:txBody>
    </xdr:sp>
    <xdr:clientData/>
  </xdr:twoCellAnchor>
  <xdr:twoCellAnchor>
    <xdr:from>
      <xdr:col>4</xdr:col>
      <xdr:colOff>1654175</xdr:colOff>
      <xdr:row>18</xdr:row>
      <xdr:rowOff>50800</xdr:rowOff>
    </xdr:from>
    <xdr:to>
      <xdr:col>5</xdr:col>
      <xdr:colOff>66675</xdr:colOff>
      <xdr:row>28</xdr:row>
      <xdr:rowOff>177800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36BED955-3B72-4F79-AB61-273385820F80}"/>
            </a:ext>
          </a:extLst>
        </xdr:cNvPr>
        <xdr:cNvCxnSpPr/>
      </xdr:nvCxnSpPr>
      <xdr:spPr>
        <a:xfrm flipV="1">
          <a:off x="5016500" y="3556000"/>
          <a:ext cx="317500" cy="2032000"/>
        </a:xfrm>
        <a:prstGeom prst="straightConnector1">
          <a:avLst/>
        </a:prstGeom>
        <a:noFill/>
        <a:ln w="25400" cap="flat" cmpd="sng" algn="ctr">
          <a:solidFill>
            <a:srgbClr val="153F8A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952500</xdr:colOff>
      <xdr:row>28</xdr:row>
      <xdr:rowOff>177800</xdr:rowOff>
    </xdr:from>
    <xdr:to>
      <xdr:col>4</xdr:col>
      <xdr:colOff>1654175</xdr:colOff>
      <xdr:row>31</xdr:row>
      <xdr:rowOff>139700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4943A69-39D3-BFA1-09FF-4D3D4885BE10}"/>
            </a:ext>
          </a:extLst>
        </xdr:cNvPr>
        <xdr:cNvSpPr txBox="1"/>
      </xdr:nvSpPr>
      <xdr:spPr>
        <a:xfrm>
          <a:off x="2857500" y="5588000"/>
          <a:ext cx="2159000" cy="533400"/>
        </a:xfrm>
        <a:prstGeom prst="rect">
          <a:avLst/>
        </a:prstGeom>
        <a:solidFill>
          <a:srgbClr val="DCE6F7"/>
        </a:solidFill>
        <a:ln>
          <a:solidFill>
            <a:srgbClr val="153F8A"/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1300" b="1" i="0" u="none" strike="noStrike" kern="0" cap="none" spc="0" normalizeH="0" baseline="0" noProof="0">
              <a:ln>
                <a:noFill/>
              </a:ln>
              <a:solidFill>
                <a:srgbClr val="153F8A"/>
              </a:solidFill>
              <a:effectLst/>
              <a:uLnTx/>
              <a:uFillTx/>
              <a:latin typeface="Calibri"/>
            </a:rPr>
            <a:t>Manpower</a:t>
          </a:r>
        </a:p>
      </xdr:txBody>
    </xdr:sp>
    <xdr:clientData/>
  </xdr:twoCellAnchor>
  <xdr:twoCellAnchor>
    <xdr:from>
      <xdr:col>9</xdr:col>
      <xdr:colOff>88900</xdr:colOff>
      <xdr:row>8</xdr:row>
      <xdr:rowOff>139700</xdr:rowOff>
    </xdr:from>
    <xdr:to>
      <xdr:col>9</xdr:col>
      <xdr:colOff>406400</xdr:colOff>
      <xdr:row>18</xdr:row>
      <xdr:rowOff>50800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9D05CCE6-43CA-45D9-B910-E2CAC3C9CEC0}"/>
            </a:ext>
          </a:extLst>
        </xdr:cNvPr>
        <xdr:cNvCxnSpPr/>
      </xdr:nvCxnSpPr>
      <xdr:spPr>
        <a:xfrm>
          <a:off x="7556500" y="1739900"/>
          <a:ext cx="317500" cy="1816100"/>
        </a:xfrm>
        <a:prstGeom prst="straightConnector1">
          <a:avLst/>
        </a:prstGeom>
        <a:noFill/>
        <a:ln w="25400" cap="flat" cmpd="sng" algn="ctr">
          <a:solidFill>
            <a:srgbClr val="153F8A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130175</xdr:colOff>
      <xdr:row>5</xdr:row>
      <xdr:rowOff>177800</xdr:rowOff>
    </xdr:from>
    <xdr:to>
      <xdr:col>9</xdr:col>
      <xdr:colOff>88900</xdr:colOff>
      <xdr:row>8</xdr:row>
      <xdr:rowOff>139700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6450CDC-165A-F3E4-7910-5C439E9320FA}"/>
            </a:ext>
          </a:extLst>
        </xdr:cNvPr>
        <xdr:cNvSpPr txBox="1"/>
      </xdr:nvSpPr>
      <xdr:spPr>
        <a:xfrm>
          <a:off x="5397500" y="1206500"/>
          <a:ext cx="2159000" cy="533400"/>
        </a:xfrm>
        <a:prstGeom prst="rect">
          <a:avLst/>
        </a:prstGeom>
        <a:solidFill>
          <a:srgbClr val="DCE6F7"/>
        </a:solidFill>
        <a:ln>
          <a:solidFill>
            <a:srgbClr val="153F8A"/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1300" b="1" i="0" u="none" strike="noStrike" kern="0" cap="none" spc="0" normalizeH="0" baseline="0" noProof="0">
              <a:ln>
                <a:noFill/>
              </a:ln>
              <a:solidFill>
                <a:srgbClr val="153F8A"/>
              </a:solidFill>
              <a:effectLst/>
              <a:uLnTx/>
              <a:uFillTx/>
              <a:latin typeface="Calibri"/>
            </a:rPr>
            <a:t>Measurement</a:t>
          </a:r>
        </a:p>
      </xdr:txBody>
    </xdr:sp>
    <xdr:clientData/>
  </xdr:twoCellAnchor>
  <xdr:twoCellAnchor>
    <xdr:from>
      <xdr:col>9</xdr:col>
      <xdr:colOff>88900</xdr:colOff>
      <xdr:row>18</xdr:row>
      <xdr:rowOff>50800</xdr:rowOff>
    </xdr:from>
    <xdr:to>
      <xdr:col>9</xdr:col>
      <xdr:colOff>406400</xdr:colOff>
      <xdr:row>28</xdr:row>
      <xdr:rowOff>177800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454F1EAF-AED8-49FF-B1CB-FC6859EB2A13}"/>
            </a:ext>
          </a:extLst>
        </xdr:cNvPr>
        <xdr:cNvCxnSpPr/>
      </xdr:nvCxnSpPr>
      <xdr:spPr>
        <a:xfrm flipV="1">
          <a:off x="7556500" y="3556000"/>
          <a:ext cx="317500" cy="2032000"/>
        </a:xfrm>
        <a:prstGeom prst="straightConnector1">
          <a:avLst/>
        </a:prstGeom>
        <a:noFill/>
        <a:ln w="25400" cap="flat" cmpd="sng" algn="ctr">
          <a:solidFill>
            <a:srgbClr val="153F8A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130175</xdr:colOff>
      <xdr:row>28</xdr:row>
      <xdr:rowOff>177800</xdr:rowOff>
    </xdr:from>
    <xdr:to>
      <xdr:col>9</xdr:col>
      <xdr:colOff>88900</xdr:colOff>
      <xdr:row>31</xdr:row>
      <xdr:rowOff>139700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E6187B3-D4E5-629A-3420-E238AE949693}"/>
            </a:ext>
          </a:extLst>
        </xdr:cNvPr>
        <xdr:cNvSpPr txBox="1"/>
      </xdr:nvSpPr>
      <xdr:spPr>
        <a:xfrm>
          <a:off x="5397500" y="5588000"/>
          <a:ext cx="2159000" cy="533400"/>
        </a:xfrm>
        <a:prstGeom prst="rect">
          <a:avLst/>
        </a:prstGeom>
        <a:solidFill>
          <a:srgbClr val="DCE6F7"/>
        </a:solidFill>
        <a:ln>
          <a:solidFill>
            <a:srgbClr val="153F8A"/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1300" b="1" i="0" u="none" strike="noStrike" kern="0" cap="none" spc="0" normalizeH="0" baseline="0" noProof="0">
              <a:ln>
                <a:noFill/>
              </a:ln>
              <a:solidFill>
                <a:srgbClr val="153F8A"/>
              </a:solidFill>
              <a:effectLst/>
              <a:uLnTx/>
              <a:uFillTx/>
              <a:latin typeface="Calibri"/>
            </a:rPr>
            <a:t>Environment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6</xdr:col>
      <xdr:colOff>0</xdr:colOff>
      <xdr:row>32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62071D3-F665-F9A8-85A4-2E7C710F32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334035-6774-4324-B375-2A5235F850F3}" name="CauseLog" displayName="CauseLog" ref="A4:F24" totalsRowShown="0">
  <autoFilter ref="A4:F24" xr:uid="{F8334035-6774-4324-B375-2A5235F850F3}"/>
  <tableColumns count="6">
    <tableColumn id="1" xr3:uid="{61E2CBD1-3552-4E4F-BB37-9E6085C4E77A}" name="Cause No.">
      <calculatedColumnFormula>ROW()-ROW(CauseLog[[#Headers],[Cause No.]])</calculatedColumnFormula>
    </tableColumn>
    <tableColumn id="2" xr3:uid="{0BC4F568-F2FC-47D0-86C7-F7B03B1DEBC2}" name="Category"/>
    <tableColumn id="3" xr3:uid="{5BEC4E57-8CB0-4622-B6D8-58A3C4A08BF6}" name="Potential Cause"/>
    <tableColumn id="4" xr3:uid="{57564417-71E2-4798-8283-775F3E0BE65D}" name="Investigated By"/>
    <tableColumn id="5" xr3:uid="{BB8374FA-65AD-41EC-824E-3D83EFC358EF}" name="Findings"/>
    <tableColumn id="6" xr3:uid="{55FF1EF0-FB16-449A-A1EF-60DF60916931}" name="Disposi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CCDFC73-0C4D-4CC2-AD3E-E232245B308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4d4dfa8e-c25d-4141-9812-50b54e1ec6c1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showGridLines="0" tabSelected="1" zoomScale="90" zoomScaleNormal="90" workbookViewId="0"/>
  </sheetViews>
  <sheetFormatPr defaultRowHeight="15" x14ac:dyDescent="0.25"/>
  <cols>
    <col min="1" max="1" width="144.7109375" customWidth="1"/>
  </cols>
  <sheetData>
    <row r="1" spans="1:1" ht="21" x14ac:dyDescent="0.35">
      <c r="A1" s="1" t="s">
        <v>0</v>
      </c>
    </row>
    <row r="3" spans="1:1" ht="30" x14ac:dyDescent="0.25">
      <c r="A3" s="24" t="s">
        <v>49</v>
      </c>
    </row>
    <row r="4" spans="1:1" x14ac:dyDescent="0.25">
      <c r="A4" s="2"/>
    </row>
    <row r="5" spans="1:1" ht="15.75" x14ac:dyDescent="0.25">
      <c r="A5" s="25" t="s">
        <v>1</v>
      </c>
    </row>
    <row r="6" spans="1:1" ht="30" x14ac:dyDescent="0.25">
      <c r="A6" s="2" t="s">
        <v>50</v>
      </c>
    </row>
    <row r="7" spans="1:1" x14ac:dyDescent="0.25">
      <c r="A7" s="2"/>
    </row>
    <row r="8" spans="1:1" ht="15.75" x14ac:dyDescent="0.25">
      <c r="A8" s="25" t="s">
        <v>51</v>
      </c>
    </row>
    <row r="9" spans="1:1" x14ac:dyDescent="0.25">
      <c r="A9" s="2" t="s">
        <v>52</v>
      </c>
    </row>
    <row r="10" spans="1:1" x14ac:dyDescent="0.25">
      <c r="A10" s="2" t="s">
        <v>53</v>
      </c>
    </row>
    <row r="11" spans="1:1" x14ac:dyDescent="0.25">
      <c r="A11" s="2" t="s">
        <v>54</v>
      </c>
    </row>
    <row r="12" spans="1:1" x14ac:dyDescent="0.25">
      <c r="A12" s="2" t="s">
        <v>55</v>
      </c>
    </row>
    <row r="13" spans="1:1" x14ac:dyDescent="0.25">
      <c r="A13" s="2"/>
    </row>
    <row r="14" spans="1:1" ht="15.75" x14ac:dyDescent="0.25">
      <c r="A14" s="25" t="s">
        <v>2</v>
      </c>
    </row>
    <row r="15" spans="1:1" x14ac:dyDescent="0.25">
      <c r="A15" s="2" t="s">
        <v>56</v>
      </c>
    </row>
    <row r="16" spans="1:1" x14ac:dyDescent="0.25">
      <c r="A16" s="2" t="s">
        <v>57</v>
      </c>
    </row>
    <row r="17" spans="1:1" x14ac:dyDescent="0.25">
      <c r="A17" s="2" t="s">
        <v>58</v>
      </c>
    </row>
    <row r="18" spans="1:1" ht="30" x14ac:dyDescent="0.25">
      <c r="A18" s="2" t="s">
        <v>59</v>
      </c>
    </row>
    <row r="19" spans="1:1" x14ac:dyDescent="0.25">
      <c r="A19" s="2" t="s">
        <v>60</v>
      </c>
    </row>
    <row r="21" spans="1:1" ht="15.75" x14ac:dyDescent="0.25">
      <c r="A21" s="25" t="s">
        <v>3</v>
      </c>
    </row>
    <row r="22" spans="1:1" x14ac:dyDescent="0.25">
      <c r="A22" s="2" t="s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3"/>
  <sheetViews>
    <sheetView showGridLines="0" zoomScale="80" zoomScaleNormal="80" workbookViewId="0"/>
  </sheetViews>
  <sheetFormatPr defaultRowHeight="15" x14ac:dyDescent="0.25"/>
  <cols>
    <col min="1" max="1" width="28.5703125" customWidth="1"/>
    <col min="2" max="2" width="18.140625" customWidth="1"/>
    <col min="3" max="4" width="1.85546875" customWidth="1"/>
    <col min="5" max="5" width="28.5703125" customWidth="1"/>
    <col min="6" max="6" width="18.140625" customWidth="1"/>
    <col min="7" max="7" width="1.85546875" customWidth="1"/>
    <col min="8" max="8" width="3.85546875" customWidth="1"/>
  </cols>
  <sheetData>
    <row r="1" spans="1:8" ht="21" x14ac:dyDescent="0.35">
      <c r="A1" s="6" t="s">
        <v>5</v>
      </c>
    </row>
    <row r="3" spans="1:8" x14ac:dyDescent="0.25">
      <c r="A3" s="7" t="s">
        <v>6</v>
      </c>
      <c r="B3" s="8" t="s">
        <v>32</v>
      </c>
      <c r="C3" s="8"/>
      <c r="D3" s="8"/>
      <c r="E3" s="8"/>
      <c r="F3" s="8"/>
      <c r="G3" s="8"/>
      <c r="H3" s="8"/>
    </row>
    <row r="4" spans="1:8" x14ac:dyDescent="0.25">
      <c r="A4" s="7" t="s">
        <v>7</v>
      </c>
      <c r="B4" s="8" t="s">
        <v>33</v>
      </c>
      <c r="C4" s="8"/>
      <c r="D4" s="8"/>
      <c r="E4" s="7" t="s">
        <v>8</v>
      </c>
      <c r="F4" s="16">
        <f ca="1">TODAY()</f>
        <v>46275</v>
      </c>
    </row>
    <row r="33" spans="1:8" ht="15.75" x14ac:dyDescent="0.25">
      <c r="A33" s="10" t="s">
        <v>31</v>
      </c>
      <c r="B33" s="10"/>
      <c r="C33" s="10"/>
      <c r="D33" s="10"/>
      <c r="E33" s="10"/>
      <c r="F33" s="10"/>
      <c r="G33" s="10"/>
      <c r="H33" s="10"/>
    </row>
    <row r="35" spans="1:8" ht="15.75" x14ac:dyDescent="0.25">
      <c r="A35" s="9" t="str">
        <f>Setup!A5</f>
        <v>Method</v>
      </c>
      <c r="B35" s="11" t="s">
        <v>12</v>
      </c>
      <c r="E35" s="9" t="str">
        <f>Setup!A6</f>
        <v>Machine</v>
      </c>
      <c r="F35" s="11" t="s">
        <v>12</v>
      </c>
    </row>
    <row r="36" spans="1:8" x14ac:dyDescent="0.25">
      <c r="A36" s="12" t="s">
        <v>34</v>
      </c>
      <c r="B36" s="12" t="s">
        <v>29</v>
      </c>
      <c r="E36" s="12"/>
      <c r="F36" s="12"/>
    </row>
    <row r="37" spans="1:8" x14ac:dyDescent="0.25">
      <c r="A37" s="13" t="s">
        <v>35</v>
      </c>
      <c r="B37" s="13" t="s">
        <v>30</v>
      </c>
      <c r="E37" s="13"/>
      <c r="F37" s="13"/>
    </row>
    <row r="38" spans="1:8" x14ac:dyDescent="0.25">
      <c r="A38" s="13"/>
      <c r="B38" s="13"/>
      <c r="E38" s="13"/>
      <c r="F38" s="13"/>
    </row>
    <row r="39" spans="1:8" x14ac:dyDescent="0.25">
      <c r="A39" s="13"/>
      <c r="B39" s="13"/>
      <c r="E39" s="13"/>
      <c r="F39" s="13"/>
    </row>
    <row r="40" spans="1:8" x14ac:dyDescent="0.25">
      <c r="A40" s="13"/>
      <c r="B40" s="13"/>
      <c r="E40" s="13"/>
      <c r="F40" s="13"/>
    </row>
    <row r="41" spans="1:8" x14ac:dyDescent="0.25">
      <c r="A41" s="13"/>
      <c r="B41" s="13"/>
      <c r="E41" s="13"/>
      <c r="F41" s="13"/>
    </row>
    <row r="42" spans="1:8" x14ac:dyDescent="0.25">
      <c r="A42" s="13"/>
      <c r="B42" s="13"/>
      <c r="E42" s="13"/>
      <c r="F42" s="13"/>
    </row>
    <row r="43" spans="1:8" x14ac:dyDescent="0.25">
      <c r="A43" s="14"/>
      <c r="B43" s="15"/>
      <c r="E43" s="14"/>
      <c r="F43" s="15"/>
    </row>
    <row r="45" spans="1:8" ht="15.75" x14ac:dyDescent="0.25">
      <c r="A45" s="9" t="str">
        <f>Setup!A7</f>
        <v>Material</v>
      </c>
      <c r="B45" s="11" t="s">
        <v>12</v>
      </c>
      <c r="E45" s="9" t="str">
        <f>Setup!A8</f>
        <v>Manpower</v>
      </c>
      <c r="F45" s="11" t="s">
        <v>12</v>
      </c>
    </row>
    <row r="46" spans="1:8" x14ac:dyDescent="0.25">
      <c r="A46" s="12"/>
      <c r="B46" s="12"/>
      <c r="E46" s="12"/>
      <c r="F46" s="12"/>
    </row>
    <row r="47" spans="1:8" x14ac:dyDescent="0.25">
      <c r="A47" s="13"/>
      <c r="B47" s="13"/>
      <c r="E47" s="13"/>
      <c r="F47" s="13"/>
    </row>
    <row r="48" spans="1:8" x14ac:dyDescent="0.25">
      <c r="A48" s="13"/>
      <c r="B48" s="13"/>
      <c r="E48" s="13"/>
      <c r="F48" s="13"/>
    </row>
    <row r="49" spans="1:6" x14ac:dyDescent="0.25">
      <c r="A49" s="13"/>
      <c r="B49" s="13"/>
      <c r="E49" s="13"/>
      <c r="F49" s="13"/>
    </row>
    <row r="50" spans="1:6" x14ac:dyDescent="0.25">
      <c r="A50" s="13"/>
      <c r="B50" s="13"/>
      <c r="E50" s="13"/>
      <c r="F50" s="13"/>
    </row>
    <row r="51" spans="1:6" x14ac:dyDescent="0.25">
      <c r="A51" s="13"/>
      <c r="B51" s="13"/>
      <c r="E51" s="13"/>
      <c r="F51" s="13"/>
    </row>
    <row r="52" spans="1:6" x14ac:dyDescent="0.25">
      <c r="A52" s="13"/>
      <c r="B52" s="13"/>
      <c r="E52" s="13"/>
      <c r="F52" s="13"/>
    </row>
    <row r="53" spans="1:6" x14ac:dyDescent="0.25">
      <c r="A53" s="14"/>
      <c r="B53" s="15"/>
      <c r="E53" s="14"/>
      <c r="F53" s="15"/>
    </row>
    <row r="55" spans="1:6" ht="15.75" x14ac:dyDescent="0.25">
      <c r="A55" s="9" t="str">
        <f>Setup!A9</f>
        <v>Measurement</v>
      </c>
      <c r="B55" s="11" t="s">
        <v>12</v>
      </c>
      <c r="E55" s="9" t="str">
        <f>Setup!A10</f>
        <v>Environment</v>
      </c>
      <c r="F55" s="11" t="s">
        <v>12</v>
      </c>
    </row>
    <row r="56" spans="1:6" x14ac:dyDescent="0.25">
      <c r="A56" s="12"/>
      <c r="B56" s="12"/>
      <c r="E56" s="12"/>
      <c r="F56" s="12"/>
    </row>
    <row r="57" spans="1:6" x14ac:dyDescent="0.25">
      <c r="A57" s="13"/>
      <c r="B57" s="13"/>
      <c r="E57" s="13"/>
      <c r="F57" s="13"/>
    </row>
    <row r="58" spans="1:6" x14ac:dyDescent="0.25">
      <c r="A58" s="13"/>
      <c r="B58" s="13"/>
      <c r="E58" s="13"/>
      <c r="F58" s="13"/>
    </row>
    <row r="59" spans="1:6" x14ac:dyDescent="0.25">
      <c r="A59" s="13"/>
      <c r="B59" s="13"/>
      <c r="E59" s="13"/>
      <c r="F59" s="13"/>
    </row>
    <row r="60" spans="1:6" x14ac:dyDescent="0.25">
      <c r="A60" s="13"/>
      <c r="B60" s="13"/>
      <c r="E60" s="13"/>
      <c r="F60" s="13"/>
    </row>
    <row r="61" spans="1:6" x14ac:dyDescent="0.25">
      <c r="A61" s="13"/>
      <c r="B61" s="13"/>
      <c r="E61" s="13"/>
      <c r="F61" s="13"/>
    </row>
    <row r="62" spans="1:6" x14ac:dyDescent="0.25">
      <c r="A62" s="13"/>
      <c r="B62" s="13"/>
      <c r="E62" s="13"/>
      <c r="F62" s="13"/>
    </row>
    <row r="63" spans="1:6" x14ac:dyDescent="0.25">
      <c r="A63" s="14"/>
      <c r="B63" s="15"/>
      <c r="E63" s="14"/>
      <c r="F63" s="15"/>
    </row>
  </sheetData>
  <mergeCells count="3">
    <mergeCell ref="A33:H33"/>
    <mergeCell ref="B3:H3"/>
    <mergeCell ref="B4:D4"/>
  </mergeCells>
  <conditionalFormatting sqref="B36:B43">
    <cfRule type="containsText" dxfId="9" priority="1" operator="containsText" text="Yes">
      <formula>NOT(ISERROR(SEARCH("Yes",B36)))</formula>
    </cfRule>
  </conditionalFormatting>
  <conditionalFormatting sqref="F36:F43">
    <cfRule type="containsText" dxfId="8" priority="2" operator="containsText" text="Yes">
      <formula>NOT(ISERROR(SEARCH("Yes",F36)))</formula>
    </cfRule>
  </conditionalFormatting>
  <conditionalFormatting sqref="B46:B53">
    <cfRule type="containsText" dxfId="7" priority="3" operator="containsText" text="Yes">
      <formula>NOT(ISERROR(SEARCH("Yes",B46)))</formula>
    </cfRule>
  </conditionalFormatting>
  <conditionalFormatting sqref="F46:F53">
    <cfRule type="containsText" dxfId="6" priority="4" operator="containsText" text="Yes">
      <formula>NOT(ISERROR(SEARCH("Yes",F46)))</formula>
    </cfRule>
  </conditionalFormatting>
  <conditionalFormatting sqref="B56:B63">
    <cfRule type="containsText" dxfId="5" priority="5" operator="containsText" text="Yes">
      <formula>NOT(ISERROR(SEARCH("Yes",B56)))</formula>
    </cfRule>
  </conditionalFormatting>
  <conditionalFormatting sqref="F56:F63">
    <cfRule type="containsText" dxfId="4" priority="6" operator="containsText" text="Yes">
      <formula>NOT(ISERROR(SEARCH("Yes",F56)))</formula>
    </cfRule>
  </conditionalFormatting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886ECB8-C758-4B40-A22E-7ED20724BB3F}">
          <x14:formula1>
            <xm:f>Setup!$E$5:$E$6</xm:f>
          </x14:formula1>
          <xm:sqref>B36:B43 F36:F43 B46:B53 F46:F53 B56:B63 F56:F63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"/>
  <sheetViews>
    <sheetView showGridLines="0" zoomScale="80" zoomScaleNormal="80" workbookViewId="0"/>
  </sheetViews>
  <sheetFormatPr defaultRowHeight="15" x14ac:dyDescent="0.25"/>
  <cols>
    <col min="1" max="1" width="13.28515625" customWidth="1"/>
    <col min="2" max="2" width="21" customWidth="1"/>
    <col min="3" max="3" width="41.85546875" customWidth="1"/>
    <col min="4" max="4" width="24.7109375" customWidth="1"/>
    <col min="5" max="5" width="41.85546875" customWidth="1"/>
    <col min="6" max="6" width="28.5703125" customWidth="1"/>
  </cols>
  <sheetData>
    <row r="1" spans="1:6" ht="21" x14ac:dyDescent="0.35">
      <c r="A1" s="6" t="s">
        <v>36</v>
      </c>
    </row>
    <row r="2" spans="1:6" x14ac:dyDescent="0.25">
      <c r="A2" s="7" t="s">
        <v>37</v>
      </c>
      <c r="B2">
        <f>COUNTA(CauseLog[Potential Cause])</f>
        <v>2</v>
      </c>
      <c r="C2" s="7" t="s">
        <v>39</v>
      </c>
      <c r="D2" s="17">
        <f>COUNTIF(CauseLog[Disposition],"Confirmed Root Cause")</f>
        <v>1</v>
      </c>
      <c r="E2" s="7" t="s">
        <v>40</v>
      </c>
      <c r="F2" s="18">
        <f>COUNTIF(CauseLog[Disposition],"Pending Review")</f>
        <v>0</v>
      </c>
    </row>
    <row r="4" spans="1:6" x14ac:dyDescent="0.25">
      <c r="A4" t="s">
        <v>38</v>
      </c>
      <c r="B4" t="s">
        <v>17</v>
      </c>
      <c r="C4" t="s">
        <v>11</v>
      </c>
      <c r="D4" t="s">
        <v>18</v>
      </c>
      <c r="E4" t="s">
        <v>19</v>
      </c>
      <c r="F4" t="s">
        <v>20</v>
      </c>
    </row>
    <row r="5" spans="1:6" x14ac:dyDescent="0.25">
      <c r="A5">
        <f>ROW()-ROW(CauseLog[[#Headers],[Cause No.]])</f>
        <v>1</v>
      </c>
      <c r="B5" t="s">
        <v>9</v>
      </c>
      <c r="C5" t="s">
        <v>34</v>
      </c>
      <c r="D5" t="s">
        <v>41</v>
      </c>
      <c r="E5" t="s">
        <v>42</v>
      </c>
      <c r="F5" t="s">
        <v>25</v>
      </c>
    </row>
    <row r="6" spans="1:6" x14ac:dyDescent="0.25">
      <c r="A6">
        <f>ROW()-ROW(CauseLog[[#Headers],[Cause No.]])</f>
        <v>2</v>
      </c>
      <c r="B6" t="s">
        <v>9</v>
      </c>
      <c r="C6" t="s">
        <v>35</v>
      </c>
      <c r="D6" t="s">
        <v>41</v>
      </c>
      <c r="E6" t="s">
        <v>43</v>
      </c>
      <c r="F6" t="s">
        <v>26</v>
      </c>
    </row>
    <row r="7" spans="1:6" x14ac:dyDescent="0.25">
      <c r="A7">
        <f>ROW()-ROW(CauseLog[[#Headers],[Cause No.]])</f>
        <v>3</v>
      </c>
    </row>
    <row r="8" spans="1:6" x14ac:dyDescent="0.25">
      <c r="A8">
        <f>ROW()-ROW(CauseLog[[#Headers],[Cause No.]])</f>
        <v>4</v>
      </c>
    </row>
    <row r="9" spans="1:6" x14ac:dyDescent="0.25">
      <c r="A9">
        <f>ROW()-ROW(CauseLog[[#Headers],[Cause No.]])</f>
        <v>5</v>
      </c>
    </row>
    <row r="10" spans="1:6" x14ac:dyDescent="0.25">
      <c r="A10">
        <f>ROW()-ROW(CauseLog[[#Headers],[Cause No.]])</f>
        <v>6</v>
      </c>
    </row>
    <row r="11" spans="1:6" x14ac:dyDescent="0.25">
      <c r="A11">
        <f>ROW()-ROW(CauseLog[[#Headers],[Cause No.]])</f>
        <v>7</v>
      </c>
    </row>
    <row r="12" spans="1:6" x14ac:dyDescent="0.25">
      <c r="A12">
        <f>ROW()-ROW(CauseLog[[#Headers],[Cause No.]])</f>
        <v>8</v>
      </c>
    </row>
    <row r="13" spans="1:6" x14ac:dyDescent="0.25">
      <c r="A13">
        <f>ROW()-ROW(CauseLog[[#Headers],[Cause No.]])</f>
        <v>9</v>
      </c>
    </row>
    <row r="14" spans="1:6" x14ac:dyDescent="0.25">
      <c r="A14">
        <f>ROW()-ROW(CauseLog[[#Headers],[Cause No.]])</f>
        <v>10</v>
      </c>
    </row>
    <row r="15" spans="1:6" x14ac:dyDescent="0.25">
      <c r="A15">
        <f>ROW()-ROW(CauseLog[[#Headers],[Cause No.]])</f>
        <v>11</v>
      </c>
    </row>
    <row r="16" spans="1:6" x14ac:dyDescent="0.25">
      <c r="A16">
        <f>ROW()-ROW(CauseLog[[#Headers],[Cause No.]])</f>
        <v>12</v>
      </c>
    </row>
    <row r="17" spans="1:1" x14ac:dyDescent="0.25">
      <c r="A17">
        <f>ROW()-ROW(CauseLog[[#Headers],[Cause No.]])</f>
        <v>13</v>
      </c>
    </row>
    <row r="18" spans="1:1" x14ac:dyDescent="0.25">
      <c r="A18">
        <f>ROW()-ROW(CauseLog[[#Headers],[Cause No.]])</f>
        <v>14</v>
      </c>
    </row>
    <row r="19" spans="1:1" x14ac:dyDescent="0.25">
      <c r="A19">
        <f>ROW()-ROW(CauseLog[[#Headers],[Cause No.]])</f>
        <v>15</v>
      </c>
    </row>
    <row r="20" spans="1:1" x14ac:dyDescent="0.25">
      <c r="A20">
        <f>ROW()-ROW(CauseLog[[#Headers],[Cause No.]])</f>
        <v>16</v>
      </c>
    </row>
    <row r="21" spans="1:1" x14ac:dyDescent="0.25">
      <c r="A21">
        <f>ROW()-ROW(CauseLog[[#Headers],[Cause No.]])</f>
        <v>17</v>
      </c>
    </row>
    <row r="22" spans="1:1" x14ac:dyDescent="0.25">
      <c r="A22">
        <f>ROW()-ROW(CauseLog[[#Headers],[Cause No.]])</f>
        <v>18</v>
      </c>
    </row>
    <row r="23" spans="1:1" x14ac:dyDescent="0.25">
      <c r="A23">
        <f>ROW()-ROW(CauseLog[[#Headers],[Cause No.]])</f>
        <v>19</v>
      </c>
    </row>
    <row r="24" spans="1:1" x14ac:dyDescent="0.25">
      <c r="A24">
        <f>ROW()-ROW(CauseLog[[#Headers],[Cause No.]])</f>
        <v>20</v>
      </c>
    </row>
  </sheetData>
  <conditionalFormatting sqref="F5:F24">
    <cfRule type="containsText" dxfId="3" priority="1" operator="containsText" text="Confirmed Root Cause">
      <formula>NOT(ISERROR(SEARCH("Confirmed Root Cause",F5)))</formula>
    </cfRule>
  </conditionalFormatting>
  <conditionalFormatting sqref="F5:F24">
    <cfRule type="containsText" dxfId="2" priority="2" operator="containsText" text="Contributing Factor">
      <formula>NOT(ISERROR(SEARCH("Contributing Factor",F5)))</formula>
    </cfRule>
  </conditionalFormatting>
  <conditionalFormatting sqref="F5:F24">
    <cfRule type="containsText" dxfId="1" priority="3" operator="containsText" text="Ruled Out">
      <formula>NOT(ISERROR(SEARCH("Ruled Out",F5)))</formula>
    </cfRule>
  </conditionalFormatting>
  <conditionalFormatting sqref="F5:F24">
    <cfRule type="containsText" dxfId="0" priority="4" operator="containsText" text="Pending Review">
      <formula>NOT(ISERROR(SEARCH("Pending Review",F5)))</formula>
    </cfRule>
  </conditionalFormatting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9D11631-FBA7-4BDB-B96E-667185543672}">
          <x14:formula1>
            <xm:f>Setup!$A$5:$A$10</xm:f>
          </x14:formula1>
          <xm:sqref>B5:B24</xm:sqref>
        </x14:dataValidation>
        <x14:dataValidation type="list" allowBlank="1" showInputMessage="1" showErrorMessage="1" xr:uid="{22C9F7EB-471D-49A4-A0F3-DB0E1DFBFE78}">
          <x14:formula1>
            <xm:f>Setup!$C$5:$C$8</xm:f>
          </x14:formula1>
          <xm:sqref>F5:F24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0EA71-6BEA-4138-A96C-229F071B46D0}">
  <dimension ref="A1:F13"/>
  <sheetViews>
    <sheetView showGridLines="0" zoomScale="90" zoomScaleNormal="90" workbookViewId="0"/>
  </sheetViews>
  <sheetFormatPr defaultRowHeight="15" x14ac:dyDescent="0.25"/>
  <cols>
    <col min="1" max="1" width="24.7109375" customWidth="1"/>
    <col min="2" max="2" width="22.85546875" customWidth="1"/>
    <col min="3" max="3" width="30.42578125" customWidth="1"/>
    <col min="4" max="4" width="2.85546875" customWidth="1"/>
    <col min="5" max="5" width="24.7109375" customWidth="1"/>
    <col min="6" max="6" width="11.42578125" customWidth="1"/>
  </cols>
  <sheetData>
    <row r="1" spans="1:6" ht="21" x14ac:dyDescent="0.35">
      <c r="A1" s="6" t="s">
        <v>44</v>
      </c>
    </row>
    <row r="3" spans="1:6" ht="18.75" x14ac:dyDescent="0.3">
      <c r="A3" s="7" t="s">
        <v>45</v>
      </c>
      <c r="B3" s="19">
        <f>COUNTA(CauseLog[Potential Cause])</f>
        <v>2</v>
      </c>
      <c r="C3" s="7" t="s">
        <v>39</v>
      </c>
      <c r="D3" s="20">
        <f>COUNTIF(CauseLog[Disposition],"Confirmed Root Cause")</f>
        <v>1</v>
      </c>
      <c r="E3" s="7" t="s">
        <v>40</v>
      </c>
      <c r="F3" s="21">
        <f>COUNTIF(CauseLog[Disposition],"Pending Review")</f>
        <v>0</v>
      </c>
    </row>
    <row r="6" spans="1:6" ht="15.75" x14ac:dyDescent="0.25">
      <c r="A6" s="10" t="s">
        <v>46</v>
      </c>
      <c r="B6" s="10"/>
      <c r="C6" s="10"/>
    </row>
    <row r="7" spans="1:6" x14ac:dyDescent="0.25">
      <c r="A7" s="22" t="s">
        <v>17</v>
      </c>
      <c r="B7" s="22" t="s">
        <v>47</v>
      </c>
      <c r="C7" s="22" t="s">
        <v>48</v>
      </c>
    </row>
    <row r="8" spans="1:6" x14ac:dyDescent="0.25">
      <c r="A8" s="23" t="str">
        <f>Setup!A5</f>
        <v>Method</v>
      </c>
      <c r="B8" s="23">
        <f>COUNTIF(CauseLog[Category],A8)</f>
        <v>2</v>
      </c>
      <c r="C8" s="23">
        <f>COUNTIFS(CauseLog[Category],A8,CauseLog[Disposition],"Confirmed Root Cause")</f>
        <v>1</v>
      </c>
    </row>
    <row r="9" spans="1:6" x14ac:dyDescent="0.25">
      <c r="A9" s="23" t="str">
        <f>Setup!A6</f>
        <v>Machine</v>
      </c>
      <c r="B9" s="23">
        <f>COUNTIF(CauseLog[Category],A9)</f>
        <v>0</v>
      </c>
      <c r="C9" s="23">
        <f>COUNTIFS(CauseLog[Category],A9,CauseLog[Disposition],"Confirmed Root Cause")</f>
        <v>0</v>
      </c>
    </row>
    <row r="10" spans="1:6" x14ac:dyDescent="0.25">
      <c r="A10" s="23" t="str">
        <f>Setup!A7</f>
        <v>Material</v>
      </c>
      <c r="B10" s="23">
        <f>COUNTIF(CauseLog[Category],A10)</f>
        <v>0</v>
      </c>
      <c r="C10" s="23">
        <f>COUNTIFS(CauseLog[Category],A10,CauseLog[Disposition],"Confirmed Root Cause")</f>
        <v>0</v>
      </c>
    </row>
    <row r="11" spans="1:6" x14ac:dyDescent="0.25">
      <c r="A11" s="23" t="str">
        <f>Setup!A8</f>
        <v>Manpower</v>
      </c>
      <c r="B11" s="23">
        <f>COUNTIF(CauseLog[Category],A11)</f>
        <v>0</v>
      </c>
      <c r="C11" s="23">
        <f>COUNTIFS(CauseLog[Category],A11,CauseLog[Disposition],"Confirmed Root Cause")</f>
        <v>0</v>
      </c>
    </row>
    <row r="12" spans="1:6" x14ac:dyDescent="0.25">
      <c r="A12" s="23" t="str">
        <f>Setup!A9</f>
        <v>Measurement</v>
      </c>
      <c r="B12" s="23">
        <f>COUNTIF(CauseLog[Category],A12)</f>
        <v>0</v>
      </c>
      <c r="C12" s="23">
        <f>COUNTIFS(CauseLog[Category],A12,CauseLog[Disposition],"Confirmed Root Cause")</f>
        <v>0</v>
      </c>
    </row>
    <row r="13" spans="1:6" x14ac:dyDescent="0.25">
      <c r="A13" s="23" t="str">
        <f>Setup!A10</f>
        <v>Environment</v>
      </c>
      <c r="B13" s="23">
        <f>COUNTIF(CauseLog[Category],A13)</f>
        <v>0</v>
      </c>
      <c r="C13" s="23">
        <f>COUNTIFS(CauseLog[Category],A13,CauseLog[Disposition],"Confirmed Root Cause")</f>
        <v>0</v>
      </c>
    </row>
  </sheetData>
  <mergeCells count="1">
    <mergeCell ref="A6:C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D1942-41D2-49A7-9C12-1CDE975CA1DD}">
  <dimension ref="A1:E10"/>
  <sheetViews>
    <sheetView zoomScale="90" zoomScaleNormal="90" workbookViewId="0"/>
  </sheetViews>
  <sheetFormatPr defaultRowHeight="15" x14ac:dyDescent="0.25"/>
  <sheetData>
    <row r="1" spans="1:5" ht="18.75" x14ac:dyDescent="0.3">
      <c r="A1" s="3" t="s">
        <v>21</v>
      </c>
    </row>
    <row r="2" spans="1:5" x14ac:dyDescent="0.25">
      <c r="A2" s="4" t="s">
        <v>22</v>
      </c>
    </row>
    <row r="4" spans="1:5" x14ac:dyDescent="0.25">
      <c r="A4" s="5" t="s">
        <v>23</v>
      </c>
      <c r="C4" s="5" t="s">
        <v>24</v>
      </c>
      <c r="E4" s="5" t="s">
        <v>12</v>
      </c>
    </row>
    <row r="5" spans="1:5" x14ac:dyDescent="0.25">
      <c r="A5" t="s">
        <v>9</v>
      </c>
      <c r="C5" t="s">
        <v>25</v>
      </c>
      <c r="E5" t="s">
        <v>29</v>
      </c>
    </row>
    <row r="6" spans="1:5" x14ac:dyDescent="0.25">
      <c r="A6" t="s">
        <v>10</v>
      </c>
      <c r="C6" t="s">
        <v>26</v>
      </c>
      <c r="E6" t="s">
        <v>30</v>
      </c>
    </row>
    <row r="7" spans="1:5" x14ac:dyDescent="0.25">
      <c r="A7" t="s">
        <v>13</v>
      </c>
      <c r="C7" t="s">
        <v>27</v>
      </c>
    </row>
    <row r="8" spans="1:5" x14ac:dyDescent="0.25">
      <c r="A8" t="s">
        <v>14</v>
      </c>
      <c r="C8" t="s">
        <v>28</v>
      </c>
    </row>
    <row r="9" spans="1:5" x14ac:dyDescent="0.25">
      <c r="A9" t="s">
        <v>15</v>
      </c>
    </row>
    <row r="10" spans="1:5" x14ac:dyDescent="0.25">
      <c r="A1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How-To</vt:lpstr>
      <vt:lpstr>Diagram</vt:lpstr>
      <vt:lpstr>Cause Log</vt:lpstr>
      <vt:lpstr>Dashboard</vt:lpstr>
      <vt:lpstr>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2026-09-10T05:26:22Z</dcterms:created>
  <dcterms:modified xsi:type="dcterms:W3CDTF">2026-09-11T01:53:56Z</dcterms:modified>
</cp:coreProperties>
</file>