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MOC Request Form" sheetId="2" state="visible" r:id="rId2"/>
    <sheet name="MOC Register" sheetId="3" state="visible" r:id="rId3"/>
    <sheet name="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0" fontId="7" fillId="0" borderId="1" pivotButton="0" quotePrefix="0" xfId="0"/>
    <xf numFmtId="0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BD5"/>
          <bgColor rgb="00CF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Changes by status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'Dashboard'!$A$10:$A$14</f>
            </numRef>
          </cat>
          <val>
            <numRef>
              <f>'Dashboard'!$B$10:$B$14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CRegister" displayName="MOCRegister" ref="A4:T64" headerRowCount="1">
  <autoFilter ref="A4:T64"/>
  <tableColumns count="20">
    <tableColumn id="1" name="MOC #"/>
    <tableColumn id="2" name="Date opened"/>
    <tableColumn id="3" name="Description"/>
    <tableColumn id="4" name="Area / unit"/>
    <tableColumn id="5" name="Change type"/>
    <tableColumn id="6" name="Requester"/>
    <tableColumn id="7" name="Owner"/>
    <tableColumn id="8" name="Hazard review done"/>
    <tableColumn id="9" name="Approved"/>
    <tableColumn id="10" name="Documents updated"/>
    <tableColumn id="11" name="Training complete"/>
    <tableColumn id="12" name="PSSR done"/>
    <tableColumn id="13" name="Status"/>
    <tableColumn id="14" name="Target close date"/>
    <tableColumn id="15" name="Date closed"/>
    <tableColumn id="16" name="Temporary end date"/>
    <tableColumn id="17" name="Days open"/>
    <tableColumn id="18" name="Overdue?"/>
    <tableColumn id="19" name="Temporary expired?"/>
    <tableColumn id="20" name="Ready to close?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MANAGEMENT OF CHANGE REGISTER - HOW TO USE</t>
        </is>
      </c>
    </row>
    <row r="3">
      <c r="A3" s="2" t="inlineStr">
        <is>
          <t>What this workbook is</t>
        </is>
      </c>
    </row>
    <row r="4">
      <c r="A4" s="3" t="inlineStr">
        <is>
          <t>A working set for management of change (MOC): a request form to describe and review a change, a register that tracks every change through approval to close-out, and a dashboard of open, overdue, and expired items.</t>
        </is>
      </c>
    </row>
    <row r="5">
      <c r="A5" s="3" t="inlineStr">
        <is>
          <t>Educational template. It supports an asset-management or process-safety team's discussion and documentation. It is not engineering, legal, safety-compliance, or regulatory advice and does not replace your site's procedures, applicable regulations, or the judgment of qualified professionals.</t>
        </is>
      </c>
    </row>
    <row r="6">
      <c r="A6" s="2" t="inlineStr">
        <is>
          <t>Steps</t>
        </is>
      </c>
    </row>
    <row r="7">
      <c r="A7" s="3" t="inlineStr">
        <is>
          <t>1. MOC Request Form: describe the change, its technical basis, and the hazard review questions. Print it or copy the fields into your own system.</t>
        </is>
      </c>
    </row>
    <row r="8">
      <c r="A8" s="3" t="inlineStr">
        <is>
          <t>2. MOC Register: log every change. Record hazard review, approval, document updates, training, and pre-startup review as Yes or No. Days Open, Overdue, Temporary Expired, and Ready to Close calculate automatically.</t>
        </is>
      </c>
    </row>
    <row r="9">
      <c r="A9" s="3" t="inlineStr">
        <is>
          <t>3. Dashboard: review open changes, overdue items, temporary changes past their end dates, and changes by status and type.</t>
        </is>
      </c>
    </row>
    <row r="10">
      <c r="A10" s="2" t="inlineStr">
        <is>
          <t>Notes</t>
        </is>
      </c>
    </row>
    <row r="11">
      <c r="A11" s="3" t="inlineStr">
        <is>
          <t>The example rows are placeholders showing how the formulas behave. Overwrite or delete them. Overdue and expired flags depend on today's date.</t>
        </is>
      </c>
    </row>
    <row r="12">
      <c r="A12" s="3" t="inlineStr">
        <is>
          <t>Define 'replacement in kind' narrowly and in writing. Give every temporary change an end date and an owner.</t>
        </is>
      </c>
    </row>
    <row r="13">
      <c r="A13" s="3" t="inlineStr">
        <is>
          <t>Your site's MOC procedure and any applicable regulation take precedence over this template. Edit the checklist to match them.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MANAGEMENT OF CHANGE REQUEST</t>
        </is>
      </c>
    </row>
    <row r="2">
      <c r="A2" s="4" t="inlineStr">
        <is>
          <t>Complete before the change is made. Keep answers specific.</t>
        </is>
      </c>
    </row>
    <row r="4" ht="32" customHeight="1">
      <c r="A4" s="5" t="inlineStr">
        <is>
          <t>Item</t>
        </is>
      </c>
      <c r="B4" s="5" t="inlineStr">
        <is>
          <t>Entry or prompt</t>
        </is>
      </c>
    </row>
    <row r="5" ht="40" customHeight="1">
      <c r="A5" s="6" t="inlineStr">
        <is>
          <t>MOC number</t>
        </is>
      </c>
      <c r="B5" s="7" t="inlineStr"/>
    </row>
    <row r="6" ht="40" customHeight="1">
      <c r="A6" s="6" t="inlineStr">
        <is>
          <t>Date requested / requester</t>
        </is>
      </c>
      <c r="B6" s="7" t="inlineStr"/>
    </row>
    <row r="7" ht="40" customHeight="1">
      <c r="A7" s="6" t="inlineStr">
        <is>
          <t>Area, unit, or equipment</t>
        </is>
      </c>
      <c r="B7" s="7" t="inlineStr"/>
    </row>
    <row r="8" ht="40" customHeight="1">
      <c r="A8" s="6" t="inlineStr">
        <is>
          <t>Change type</t>
        </is>
      </c>
      <c r="B8" s="7" t="inlineStr">
        <is>
          <t>Permanent, Temporary (give end date and owner), Emergency, or Replacement in kind (define why)</t>
        </is>
      </c>
    </row>
    <row r="9" ht="40" customHeight="1">
      <c r="A9" s="6" t="inlineStr">
        <is>
          <t>Description of the change</t>
        </is>
      </c>
      <c r="B9" s="7" t="inlineStr">
        <is>
          <t>What is being changed, and why?</t>
        </is>
      </c>
    </row>
    <row r="10" ht="40" customHeight="1">
      <c r="A10" s="6" t="inlineStr">
        <is>
          <t>Technical basis</t>
        </is>
      </c>
      <c r="B10" s="7" t="inlineStr">
        <is>
          <t>Design basis, calculations, and drawings affected.</t>
        </is>
      </c>
    </row>
    <row r="11" ht="40" customHeight="1">
      <c r="A11" s="6" t="inlineStr">
        <is>
          <t>Safety, health, and environmental impact</t>
        </is>
      </c>
      <c r="B11" s="7" t="inlineStr">
        <is>
          <t>What new hazards could this create? What existing protections could it affect (alarms, trips, relief, procedures)?</t>
        </is>
      </c>
    </row>
    <row r="12" ht="40" customHeight="1">
      <c r="A12" s="6" t="inlineStr">
        <is>
          <t>Hazard review method and participants</t>
        </is>
      </c>
      <c r="B12" s="7" t="inlineStr">
        <is>
          <t>For example What-If, checklist, or HAZOP node, and who took part (include someone independent of the request).</t>
        </is>
      </c>
    </row>
    <row r="13" ht="40" customHeight="1">
      <c r="A13" s="6" t="inlineStr">
        <is>
          <t>Documents to update</t>
        </is>
      </c>
      <c r="B13" s="7" t="inlineStr">
        <is>
          <t>P&amp;IDs, setpoint lists, operating procedures, maintenance procedures, training material.</t>
        </is>
      </c>
    </row>
    <row r="14" ht="40" customHeight="1">
      <c r="A14" s="6" t="inlineStr">
        <is>
          <t>Training required</t>
        </is>
      </c>
      <c r="B14" s="7" t="inlineStr">
        <is>
          <t>Who must be told or trained, and by when.</t>
        </is>
      </c>
    </row>
    <row r="15" ht="40" customHeight="1">
      <c r="A15" s="6" t="inlineStr">
        <is>
          <t>Approvals</t>
        </is>
      </c>
      <c r="B15" s="7" t="inlineStr">
        <is>
          <t>Names, roles, and dates.</t>
        </is>
      </c>
    </row>
    <row r="16" ht="40" customHeight="1">
      <c r="A16" s="6" t="inlineStr">
        <is>
          <t>Pre-startup safety review</t>
        </is>
      </c>
      <c r="B16" s="7" t="inlineStr">
        <is>
          <t>Who confirmed the change is ready, and how.</t>
        </is>
      </c>
    </row>
    <row r="17" ht="40" customHeight="1">
      <c r="A17" s="6" t="inlineStr">
        <is>
          <t>Close-out</t>
        </is>
      </c>
      <c r="B17" s="7" t="inlineStr">
        <is>
          <t>Date closed, and confirmation that documents are updated and any temporary change is removed.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6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6" customWidth="1" min="4" max="4"/>
    <col width="16" customWidth="1" min="5" max="5"/>
    <col width="14" customWidth="1" min="6" max="6"/>
    <col width="14" customWidth="1" min="7" max="7"/>
    <col width="11" customWidth="1" min="8" max="8"/>
    <col width="10" customWidth="1" min="9" max="9"/>
    <col width="11" customWidth="1" min="10" max="10"/>
    <col width="11" customWidth="1" min="11" max="11"/>
    <col width="9" customWidth="1" min="12" max="12"/>
    <col width="13" customWidth="1" min="13" max="13"/>
    <col width="12" customWidth="1" min="14" max="14"/>
    <col width="12" customWidth="1" min="15" max="15"/>
    <col width="12" customWidth="1" min="16" max="16"/>
    <col width="9" customWidth="1" min="17" max="17"/>
    <col width="11" customWidth="1" min="18" max="18"/>
    <col width="16" customWidth="1" min="19" max="19"/>
    <col width="12" customWidth="1" min="20" max="20"/>
  </cols>
  <sheetData>
    <row r="1">
      <c r="A1" s="1" t="inlineStr">
        <is>
          <t>MOC REGISTER</t>
        </is>
      </c>
    </row>
    <row r="2">
      <c r="A2" s="4" t="inlineStr">
        <is>
          <t>Do not delete calculated columns. Example rows are placeholders.</t>
        </is>
      </c>
    </row>
    <row r="4" ht="46" customHeight="1">
      <c r="A4" s="5" t="inlineStr">
        <is>
          <t>MOC #</t>
        </is>
      </c>
      <c r="B4" s="5" t="inlineStr">
        <is>
          <t>Date opened</t>
        </is>
      </c>
      <c r="C4" s="5" t="inlineStr">
        <is>
          <t>Description</t>
        </is>
      </c>
      <c r="D4" s="5" t="inlineStr">
        <is>
          <t>Area / unit</t>
        </is>
      </c>
      <c r="E4" s="5" t="inlineStr">
        <is>
          <t>Change type</t>
        </is>
      </c>
      <c r="F4" s="5" t="inlineStr">
        <is>
          <t>Requester</t>
        </is>
      </c>
      <c r="G4" s="5" t="inlineStr">
        <is>
          <t>Owner</t>
        </is>
      </c>
      <c r="H4" s="5" t="inlineStr">
        <is>
          <t>Hazard review done</t>
        </is>
      </c>
      <c r="I4" s="5" t="inlineStr">
        <is>
          <t>Approved</t>
        </is>
      </c>
      <c r="J4" s="5" t="inlineStr">
        <is>
          <t>Documents updated</t>
        </is>
      </c>
      <c r="K4" s="5" t="inlineStr">
        <is>
          <t>Training complete</t>
        </is>
      </c>
      <c r="L4" s="5" t="inlineStr">
        <is>
          <t>PSSR done</t>
        </is>
      </c>
      <c r="M4" s="5" t="inlineStr">
        <is>
          <t>Status</t>
        </is>
      </c>
      <c r="N4" s="5" t="inlineStr">
        <is>
          <t>Target close date</t>
        </is>
      </c>
      <c r="O4" s="5" t="inlineStr">
        <is>
          <t>Date closed</t>
        </is>
      </c>
      <c r="P4" s="5" t="inlineStr">
        <is>
          <t>Temporary end date</t>
        </is>
      </c>
      <c r="Q4" s="5" t="inlineStr">
        <is>
          <t>Days open</t>
        </is>
      </c>
      <c r="R4" s="5" t="inlineStr">
        <is>
          <t>Overdue?</t>
        </is>
      </c>
      <c r="S4" s="5" t="inlineStr">
        <is>
          <t>Temporary expired?</t>
        </is>
      </c>
      <c r="T4" s="5" t="inlineStr">
        <is>
          <t>Ready to close?</t>
        </is>
      </c>
    </row>
    <row r="5">
      <c r="A5" s="7" t="inlineStr">
        <is>
          <t>MOC-2601</t>
        </is>
      </c>
      <c r="B5" s="8" t="n">
        <v>46237</v>
      </c>
      <c r="C5" s="7" t="inlineStr">
        <is>
          <t>Replace level transmitter LT-101 with a different range model</t>
        </is>
      </c>
      <c r="D5" s="7" t="inlineStr">
        <is>
          <t>Separator area</t>
        </is>
      </c>
      <c r="E5" s="7" t="inlineStr">
        <is>
          <t>Permanent</t>
        </is>
      </c>
      <c r="F5" s="7" t="inlineStr">
        <is>
          <t>Instrument tech</t>
        </is>
      </c>
      <c r="G5" s="7" t="inlineStr">
        <is>
          <t>Process engineer</t>
        </is>
      </c>
      <c r="H5" s="7" t="inlineStr">
        <is>
          <t>Yes</t>
        </is>
      </c>
      <c r="I5" s="7" t="inlineStr">
        <is>
          <t>Yes</t>
        </is>
      </c>
      <c r="J5" s="7" t="inlineStr">
        <is>
          <t>Yes</t>
        </is>
      </c>
      <c r="K5" s="7" t="inlineStr">
        <is>
          <t>Yes</t>
        </is>
      </c>
      <c r="L5" s="7" t="inlineStr">
        <is>
          <t>Yes</t>
        </is>
      </c>
      <c r="M5" s="7" t="inlineStr">
        <is>
          <t>Closed</t>
        </is>
      </c>
      <c r="N5" s="8" t="n">
        <v>46258</v>
      </c>
      <c r="O5" s="8" t="n">
        <v>46255</v>
      </c>
      <c r="P5" s="8" t="n"/>
      <c r="Q5" s="9">
        <f>IF(B5="","",IF(ISNUMBER(O5),O5-B5,TODAY()-B5))</f>
        <v/>
      </c>
      <c r="R5" s="9">
        <f>IF(OR(B5="",ISNUMBER(O5),M5="Cancelled"),"",IF(AND(ISNUMBER(N5),TODAY()&gt;N5),"Overdue",""))</f>
        <v/>
      </c>
      <c r="S5" s="9">
        <f>IF(AND(E5="Temporary",ISNUMBER(P5),NOT(ISNUMBER(O5)),M5&lt;&gt;"Cancelled",TODAY()&gt;P5),"Expired - review","")</f>
        <v/>
      </c>
      <c r="T5" s="9">
        <f>IF(A5="","",IF(AND(H5="Yes",I5="Yes",J5="Yes",K5="Yes",L5="Yes"),"Ready","Incomplete"))</f>
        <v/>
      </c>
    </row>
    <row r="6">
      <c r="A6" s="7" t="inlineStr">
        <is>
          <t>MOC-2602</t>
        </is>
      </c>
      <c r="B6" s="8" t="n">
        <v>46254</v>
      </c>
      <c r="C6" s="7" t="inlineStr">
        <is>
          <t>Temporary jumper on low-flow trip during compressor commissioning</t>
        </is>
      </c>
      <c r="D6" s="7" t="inlineStr">
        <is>
          <t>Compressor station</t>
        </is>
      </c>
      <c r="E6" s="7" t="inlineStr">
        <is>
          <t>Temporary</t>
        </is>
      </c>
      <c r="F6" s="7" t="inlineStr">
        <is>
          <t>Operations</t>
        </is>
      </c>
      <c r="G6" s="7" t="inlineStr">
        <is>
          <t>Operations manager</t>
        </is>
      </c>
      <c r="H6" s="7" t="inlineStr">
        <is>
          <t>Yes</t>
        </is>
      </c>
      <c r="I6" s="7" t="inlineStr">
        <is>
          <t>Yes</t>
        </is>
      </c>
      <c r="J6" s="7" t="inlineStr">
        <is>
          <t>No</t>
        </is>
      </c>
      <c r="K6" s="7" t="inlineStr">
        <is>
          <t>Yes</t>
        </is>
      </c>
      <c r="L6" s="7" t="inlineStr">
        <is>
          <t>No</t>
        </is>
      </c>
      <c r="M6" s="7" t="inlineStr">
        <is>
          <t>Implemented</t>
        </is>
      </c>
      <c r="N6" s="8" t="n">
        <v>46275</v>
      </c>
      <c r="O6" s="8" t="n"/>
      <c r="P6" s="8" t="n">
        <v>46280</v>
      </c>
      <c r="Q6" s="9">
        <f>IF(B6="","",IF(ISNUMBER(O6),O6-B6,TODAY()-B6))</f>
        <v/>
      </c>
      <c r="R6" s="9">
        <f>IF(OR(B6="",ISNUMBER(O6),M6="Cancelled"),"",IF(AND(ISNUMBER(N6),TODAY()&gt;N6),"Overdue",""))</f>
        <v/>
      </c>
      <c r="S6" s="9">
        <f>IF(AND(E6="Temporary",ISNUMBER(P6),NOT(ISNUMBER(O6)),M6&lt;&gt;"Cancelled",TODAY()&gt;P6),"Expired - review","")</f>
        <v/>
      </c>
      <c r="T6" s="9">
        <f>IF(A6="","",IF(AND(H6="Yes",I6="Yes",J6="Yes",K6="Yes",L6="Yes"),"Ready","Incomplete"))</f>
        <v/>
      </c>
    </row>
    <row r="7">
      <c r="A7" s="7" t="inlineStr">
        <is>
          <t>MOC-2603</t>
        </is>
      </c>
      <c r="B7" s="8" t="n">
        <v>46267</v>
      </c>
      <c r="C7" s="7" t="inlineStr">
        <is>
          <t>Change relief valve set pressure after re-rating</t>
        </is>
      </c>
      <c r="D7" s="7" t="inlineStr">
        <is>
          <t>Vessel V-200</t>
        </is>
      </c>
      <c r="E7" s="7" t="inlineStr">
        <is>
          <t>Permanent</t>
        </is>
      </c>
      <c r="F7" s="7" t="inlineStr">
        <is>
          <t>Process engineer</t>
        </is>
      </c>
      <c r="G7" s="7" t="inlineStr">
        <is>
          <t>Process engineer</t>
        </is>
      </c>
      <c r="H7" s="7" t="inlineStr">
        <is>
          <t>Yes</t>
        </is>
      </c>
      <c r="I7" s="7" t="inlineStr">
        <is>
          <t>No</t>
        </is>
      </c>
      <c r="J7" s="7" t="inlineStr">
        <is>
          <t>No</t>
        </is>
      </c>
      <c r="K7" s="7" t="inlineStr">
        <is>
          <t>No</t>
        </is>
      </c>
      <c r="L7" s="7" t="inlineStr">
        <is>
          <t>No</t>
        </is>
      </c>
      <c r="M7" s="7" t="inlineStr">
        <is>
          <t>Open</t>
        </is>
      </c>
      <c r="N7" s="8" t="n">
        <v>46310</v>
      </c>
      <c r="O7" s="8" t="n"/>
      <c r="P7" s="8" t="n"/>
      <c r="Q7" s="9">
        <f>IF(B7="","",IF(ISNUMBER(O7),O7-B7,TODAY()-B7))</f>
        <v/>
      </c>
      <c r="R7" s="9">
        <f>IF(OR(B7="",ISNUMBER(O7),M7="Cancelled"),"",IF(AND(ISNUMBER(N7),TODAY()&gt;N7),"Overdue",""))</f>
        <v/>
      </c>
      <c r="S7" s="9">
        <f>IF(AND(E7="Temporary",ISNUMBER(P7),NOT(ISNUMBER(O7)),M7&lt;&gt;"Cancelled",TODAY()&gt;P7),"Expired - review","")</f>
        <v/>
      </c>
      <c r="T7" s="9">
        <f>IF(A7="","",IF(AND(H7="Yes",I7="Yes",J7="Yes",K7="Yes",L7="Yes"),"Ready","Incomplete"))</f>
        <v/>
      </c>
    </row>
    <row r="8">
      <c r="A8" s="7" t="inlineStr">
        <is>
          <t>MOC-2604</t>
        </is>
      </c>
      <c r="B8" s="8" t="n">
        <v>46277</v>
      </c>
      <c r="C8" s="7" t="inlineStr">
        <is>
          <t>Substitute gasket material on hot oil line</t>
        </is>
      </c>
      <c r="D8" s="7" t="inlineStr">
        <is>
          <t>Heater area</t>
        </is>
      </c>
      <c r="E8" s="7" t="inlineStr">
        <is>
          <t>Permanent</t>
        </is>
      </c>
      <c r="F8" s="7" t="inlineStr">
        <is>
          <t>Maintenance</t>
        </is>
      </c>
      <c r="G8" s="7" t="inlineStr">
        <is>
          <t>Maintenance lead</t>
        </is>
      </c>
      <c r="H8" s="7" t="inlineStr">
        <is>
          <t>No</t>
        </is>
      </c>
      <c r="I8" s="7" t="inlineStr">
        <is>
          <t>No</t>
        </is>
      </c>
      <c r="J8" s="7" t="inlineStr">
        <is>
          <t>No</t>
        </is>
      </c>
      <c r="K8" s="7" t="inlineStr">
        <is>
          <t>No</t>
        </is>
      </c>
      <c r="L8" s="7" t="inlineStr">
        <is>
          <t>No</t>
        </is>
      </c>
      <c r="M8" s="7" t="inlineStr">
        <is>
          <t>Open</t>
        </is>
      </c>
      <c r="N8" s="8" t="n">
        <v>46296</v>
      </c>
      <c r="O8" s="8" t="n"/>
      <c r="P8" s="8" t="n"/>
      <c r="Q8" s="9">
        <f>IF(B8="","",IF(ISNUMBER(O8),O8-B8,TODAY()-B8))</f>
        <v/>
      </c>
      <c r="R8" s="9">
        <f>IF(OR(B8="",ISNUMBER(O8),M8="Cancelled"),"",IF(AND(ISNUMBER(N8),TODAY()&gt;N8),"Overdue",""))</f>
        <v/>
      </c>
      <c r="S8" s="9">
        <f>IF(AND(E8="Temporary",ISNUMBER(P8),NOT(ISNUMBER(O8)),M8&lt;&gt;"Cancelled",TODAY()&gt;P8),"Expired - review","")</f>
        <v/>
      </c>
      <c r="T8" s="9">
        <f>IF(A8="","",IF(AND(H8="Yes",I8="Yes",J8="Yes",K8="Yes",L8="Yes"),"Ready","Incomplete"))</f>
        <v/>
      </c>
    </row>
    <row r="9">
      <c r="A9" s="7" t="n"/>
      <c r="B9" s="8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 t="n"/>
      <c r="O9" s="8" t="n"/>
      <c r="P9" s="8" t="n"/>
      <c r="Q9" s="9">
        <f>IF(B9="","",IF(ISNUMBER(O9),O9-B9,TODAY()-B9))</f>
        <v/>
      </c>
      <c r="R9" s="9">
        <f>IF(OR(B9="",ISNUMBER(O9),M9="Cancelled"),"",IF(AND(ISNUMBER(N9),TODAY()&gt;N9),"Overdue",""))</f>
        <v/>
      </c>
      <c r="S9" s="9">
        <f>IF(AND(E9="Temporary",ISNUMBER(P9),NOT(ISNUMBER(O9)),M9&lt;&gt;"Cancelled",TODAY()&gt;P9),"Expired - review","")</f>
        <v/>
      </c>
      <c r="T9" s="9">
        <f>IF(A9="","",IF(AND(H9="Yes",I9="Yes",J9="Yes",K9="Yes",L9="Yes"),"Ready","Incomplete"))</f>
        <v/>
      </c>
    </row>
    <row r="10">
      <c r="A10" s="7" t="n"/>
      <c r="B10" s="8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8" t="n"/>
      <c r="O10" s="8" t="n"/>
      <c r="P10" s="8" t="n"/>
      <c r="Q10" s="9">
        <f>IF(B10="","",IF(ISNUMBER(O10),O10-B10,TODAY()-B10))</f>
        <v/>
      </c>
      <c r="R10" s="9">
        <f>IF(OR(B10="",ISNUMBER(O10),M10="Cancelled"),"",IF(AND(ISNUMBER(N10),TODAY()&gt;N10),"Overdue",""))</f>
        <v/>
      </c>
      <c r="S10" s="9">
        <f>IF(AND(E10="Temporary",ISNUMBER(P10),NOT(ISNUMBER(O10)),M10&lt;&gt;"Cancelled",TODAY()&gt;P10),"Expired - review","")</f>
        <v/>
      </c>
      <c r="T10" s="9">
        <f>IF(A10="","",IF(AND(H10="Yes",I10="Yes",J10="Yes",K10="Yes",L10="Yes"),"Ready","Incomplete"))</f>
        <v/>
      </c>
    </row>
    <row r="11">
      <c r="A11" s="7" t="n"/>
      <c r="B11" s="8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 t="n"/>
      <c r="O11" s="8" t="n"/>
      <c r="P11" s="8" t="n"/>
      <c r="Q11" s="9">
        <f>IF(B11="","",IF(ISNUMBER(O11),O11-B11,TODAY()-B11))</f>
        <v/>
      </c>
      <c r="R11" s="9">
        <f>IF(OR(B11="",ISNUMBER(O11),M11="Cancelled"),"",IF(AND(ISNUMBER(N11),TODAY()&gt;N11),"Overdue",""))</f>
        <v/>
      </c>
      <c r="S11" s="9">
        <f>IF(AND(E11="Temporary",ISNUMBER(P11),NOT(ISNUMBER(O11)),M11&lt;&gt;"Cancelled",TODAY()&gt;P11),"Expired - review","")</f>
        <v/>
      </c>
      <c r="T11" s="9">
        <f>IF(A11="","",IF(AND(H11="Yes",I11="Yes",J11="Yes",K11="Yes",L11="Yes"),"Ready","Incomplete"))</f>
        <v/>
      </c>
    </row>
    <row r="12">
      <c r="A12" s="7" t="n"/>
      <c r="B12" s="8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 t="n"/>
      <c r="O12" s="8" t="n"/>
      <c r="P12" s="8" t="n"/>
      <c r="Q12" s="9">
        <f>IF(B12="","",IF(ISNUMBER(O12),O12-B12,TODAY()-B12))</f>
        <v/>
      </c>
      <c r="R12" s="9">
        <f>IF(OR(B12="",ISNUMBER(O12),M12="Cancelled"),"",IF(AND(ISNUMBER(N12),TODAY()&gt;N12),"Overdue",""))</f>
        <v/>
      </c>
      <c r="S12" s="9">
        <f>IF(AND(E12="Temporary",ISNUMBER(P12),NOT(ISNUMBER(O12)),M12&lt;&gt;"Cancelled",TODAY()&gt;P12),"Expired - review","")</f>
        <v/>
      </c>
      <c r="T12" s="9">
        <f>IF(A12="","",IF(AND(H12="Yes",I12="Yes",J12="Yes",K12="Yes",L12="Yes"),"Ready","Incomplete"))</f>
        <v/>
      </c>
    </row>
    <row r="13">
      <c r="A13" s="7" t="n"/>
      <c r="B13" s="8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 t="n"/>
      <c r="O13" s="8" t="n"/>
      <c r="P13" s="8" t="n"/>
      <c r="Q13" s="9">
        <f>IF(B13="","",IF(ISNUMBER(O13),O13-B13,TODAY()-B13))</f>
        <v/>
      </c>
      <c r="R13" s="9">
        <f>IF(OR(B13="",ISNUMBER(O13),M13="Cancelled"),"",IF(AND(ISNUMBER(N13),TODAY()&gt;N13),"Overdue",""))</f>
        <v/>
      </c>
      <c r="S13" s="9">
        <f>IF(AND(E13="Temporary",ISNUMBER(P13),NOT(ISNUMBER(O13)),M13&lt;&gt;"Cancelled",TODAY()&gt;P13),"Expired - review","")</f>
        <v/>
      </c>
      <c r="T13" s="9">
        <f>IF(A13="","",IF(AND(H13="Yes",I13="Yes",J13="Yes",K13="Yes",L13="Yes"),"Ready","Incomplete"))</f>
        <v/>
      </c>
    </row>
    <row r="14">
      <c r="A14" s="7" t="n"/>
      <c r="B14" s="8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 t="n"/>
      <c r="O14" s="8" t="n"/>
      <c r="P14" s="8" t="n"/>
      <c r="Q14" s="9">
        <f>IF(B14="","",IF(ISNUMBER(O14),O14-B14,TODAY()-B14))</f>
        <v/>
      </c>
      <c r="R14" s="9">
        <f>IF(OR(B14="",ISNUMBER(O14),M14="Cancelled"),"",IF(AND(ISNUMBER(N14),TODAY()&gt;N14),"Overdue",""))</f>
        <v/>
      </c>
      <c r="S14" s="9">
        <f>IF(AND(E14="Temporary",ISNUMBER(P14),NOT(ISNUMBER(O14)),M14&lt;&gt;"Cancelled",TODAY()&gt;P14),"Expired - review","")</f>
        <v/>
      </c>
      <c r="T14" s="9">
        <f>IF(A14="","",IF(AND(H14="Yes",I14="Yes",J14="Yes",K14="Yes",L14="Yes"),"Ready","Incomplete"))</f>
        <v/>
      </c>
    </row>
    <row r="15">
      <c r="A15" s="7" t="n"/>
      <c r="B15" s="8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 t="n"/>
      <c r="O15" s="8" t="n"/>
      <c r="P15" s="8" t="n"/>
      <c r="Q15" s="9">
        <f>IF(B15="","",IF(ISNUMBER(O15),O15-B15,TODAY()-B15))</f>
        <v/>
      </c>
      <c r="R15" s="9">
        <f>IF(OR(B15="",ISNUMBER(O15),M15="Cancelled"),"",IF(AND(ISNUMBER(N15),TODAY()&gt;N15),"Overdue",""))</f>
        <v/>
      </c>
      <c r="S15" s="9">
        <f>IF(AND(E15="Temporary",ISNUMBER(P15),NOT(ISNUMBER(O15)),M15&lt;&gt;"Cancelled",TODAY()&gt;P15),"Expired - review","")</f>
        <v/>
      </c>
      <c r="T15" s="9">
        <f>IF(A15="","",IF(AND(H15="Yes",I15="Yes",J15="Yes",K15="Yes",L15="Yes"),"Ready","Incomplete"))</f>
        <v/>
      </c>
    </row>
    <row r="16">
      <c r="A16" s="7" t="n"/>
      <c r="B16" s="8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 t="n"/>
      <c r="O16" s="8" t="n"/>
      <c r="P16" s="8" t="n"/>
      <c r="Q16" s="9">
        <f>IF(B16="","",IF(ISNUMBER(O16),O16-B16,TODAY()-B16))</f>
        <v/>
      </c>
      <c r="R16" s="9">
        <f>IF(OR(B16="",ISNUMBER(O16),M16="Cancelled"),"",IF(AND(ISNUMBER(N16),TODAY()&gt;N16),"Overdue",""))</f>
        <v/>
      </c>
      <c r="S16" s="9">
        <f>IF(AND(E16="Temporary",ISNUMBER(P16),NOT(ISNUMBER(O16)),M16&lt;&gt;"Cancelled",TODAY()&gt;P16),"Expired - review","")</f>
        <v/>
      </c>
      <c r="T16" s="9">
        <f>IF(A16="","",IF(AND(H16="Yes",I16="Yes",J16="Yes",K16="Yes",L16="Yes"),"Ready","Incomplete"))</f>
        <v/>
      </c>
    </row>
    <row r="17">
      <c r="A17" s="7" t="n"/>
      <c r="B17" s="8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 t="n"/>
      <c r="O17" s="8" t="n"/>
      <c r="P17" s="8" t="n"/>
      <c r="Q17" s="9">
        <f>IF(B17="","",IF(ISNUMBER(O17),O17-B17,TODAY()-B17))</f>
        <v/>
      </c>
      <c r="R17" s="9">
        <f>IF(OR(B17="",ISNUMBER(O17),M17="Cancelled"),"",IF(AND(ISNUMBER(N17),TODAY()&gt;N17),"Overdue",""))</f>
        <v/>
      </c>
      <c r="S17" s="9">
        <f>IF(AND(E17="Temporary",ISNUMBER(P17),NOT(ISNUMBER(O17)),M17&lt;&gt;"Cancelled",TODAY()&gt;P17),"Expired - review","")</f>
        <v/>
      </c>
      <c r="T17" s="9">
        <f>IF(A17="","",IF(AND(H17="Yes",I17="Yes",J17="Yes",K17="Yes",L17="Yes"),"Ready","Incomplete"))</f>
        <v/>
      </c>
    </row>
    <row r="18">
      <c r="A18" s="7" t="n"/>
      <c r="B18" s="8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  <c r="O18" s="8" t="n"/>
      <c r="P18" s="8" t="n"/>
      <c r="Q18" s="9">
        <f>IF(B18="","",IF(ISNUMBER(O18),O18-B18,TODAY()-B18))</f>
        <v/>
      </c>
      <c r="R18" s="9">
        <f>IF(OR(B18="",ISNUMBER(O18),M18="Cancelled"),"",IF(AND(ISNUMBER(N18),TODAY()&gt;N18),"Overdue",""))</f>
        <v/>
      </c>
      <c r="S18" s="9">
        <f>IF(AND(E18="Temporary",ISNUMBER(P18),NOT(ISNUMBER(O18)),M18&lt;&gt;"Cancelled",TODAY()&gt;P18),"Expired - review","")</f>
        <v/>
      </c>
      <c r="T18" s="9">
        <f>IF(A18="","",IF(AND(H18="Yes",I18="Yes",J18="Yes",K18="Yes",L18="Yes"),"Ready","Incomplete"))</f>
        <v/>
      </c>
    </row>
    <row r="19">
      <c r="A19" s="7" t="n"/>
      <c r="B19" s="8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  <c r="O19" s="8" t="n"/>
      <c r="P19" s="8" t="n"/>
      <c r="Q19" s="9">
        <f>IF(B19="","",IF(ISNUMBER(O19),O19-B19,TODAY()-B19))</f>
        <v/>
      </c>
      <c r="R19" s="9">
        <f>IF(OR(B19="",ISNUMBER(O19),M19="Cancelled"),"",IF(AND(ISNUMBER(N19),TODAY()&gt;N19),"Overdue",""))</f>
        <v/>
      </c>
      <c r="S19" s="9">
        <f>IF(AND(E19="Temporary",ISNUMBER(P19),NOT(ISNUMBER(O19)),M19&lt;&gt;"Cancelled",TODAY()&gt;P19),"Expired - review","")</f>
        <v/>
      </c>
      <c r="T19" s="9">
        <f>IF(A19="","",IF(AND(H19="Yes",I19="Yes",J19="Yes",K19="Yes",L19="Yes"),"Ready","Incomplete"))</f>
        <v/>
      </c>
    </row>
    <row r="20">
      <c r="A20" s="7" t="n"/>
      <c r="B20" s="8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 t="n"/>
      <c r="O20" s="8" t="n"/>
      <c r="P20" s="8" t="n"/>
      <c r="Q20" s="9">
        <f>IF(B20="","",IF(ISNUMBER(O20),O20-B20,TODAY()-B20))</f>
        <v/>
      </c>
      <c r="R20" s="9">
        <f>IF(OR(B20="",ISNUMBER(O20),M20="Cancelled"),"",IF(AND(ISNUMBER(N20),TODAY()&gt;N20),"Overdue",""))</f>
        <v/>
      </c>
      <c r="S20" s="9">
        <f>IF(AND(E20="Temporary",ISNUMBER(P20),NOT(ISNUMBER(O20)),M20&lt;&gt;"Cancelled",TODAY()&gt;P20),"Expired - review","")</f>
        <v/>
      </c>
      <c r="T20" s="9">
        <f>IF(A20="","",IF(AND(H20="Yes",I20="Yes",J20="Yes",K20="Yes",L20="Yes"),"Ready","Incomplete"))</f>
        <v/>
      </c>
    </row>
    <row r="21">
      <c r="A21" s="7" t="n"/>
      <c r="B21" s="8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 t="n"/>
      <c r="O21" s="8" t="n"/>
      <c r="P21" s="8" t="n"/>
      <c r="Q21" s="9">
        <f>IF(B21="","",IF(ISNUMBER(O21),O21-B21,TODAY()-B21))</f>
        <v/>
      </c>
      <c r="R21" s="9">
        <f>IF(OR(B21="",ISNUMBER(O21),M21="Cancelled"),"",IF(AND(ISNUMBER(N21),TODAY()&gt;N21),"Overdue",""))</f>
        <v/>
      </c>
      <c r="S21" s="9">
        <f>IF(AND(E21="Temporary",ISNUMBER(P21),NOT(ISNUMBER(O21)),M21&lt;&gt;"Cancelled",TODAY()&gt;P21),"Expired - review","")</f>
        <v/>
      </c>
      <c r="T21" s="9">
        <f>IF(A21="","",IF(AND(H21="Yes",I21="Yes",J21="Yes",K21="Yes",L21="Yes"),"Ready","Incomplete"))</f>
        <v/>
      </c>
    </row>
    <row r="22">
      <c r="A22" s="7" t="n"/>
      <c r="B22" s="8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 t="n"/>
      <c r="O22" s="8" t="n"/>
      <c r="P22" s="8" t="n"/>
      <c r="Q22" s="9">
        <f>IF(B22="","",IF(ISNUMBER(O22),O22-B22,TODAY()-B22))</f>
        <v/>
      </c>
      <c r="R22" s="9">
        <f>IF(OR(B22="",ISNUMBER(O22),M22="Cancelled"),"",IF(AND(ISNUMBER(N22),TODAY()&gt;N22),"Overdue",""))</f>
        <v/>
      </c>
      <c r="S22" s="9">
        <f>IF(AND(E22="Temporary",ISNUMBER(P22),NOT(ISNUMBER(O22)),M22&lt;&gt;"Cancelled",TODAY()&gt;P22),"Expired - review","")</f>
        <v/>
      </c>
      <c r="T22" s="9">
        <f>IF(A22="","",IF(AND(H22="Yes",I22="Yes",J22="Yes",K22="Yes",L22="Yes"),"Ready","Incomplete"))</f>
        <v/>
      </c>
    </row>
    <row r="23">
      <c r="A23" s="7" t="n"/>
      <c r="B23" s="8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 t="n"/>
      <c r="O23" s="8" t="n"/>
      <c r="P23" s="8" t="n"/>
      <c r="Q23" s="9">
        <f>IF(B23="","",IF(ISNUMBER(O23),O23-B23,TODAY()-B23))</f>
        <v/>
      </c>
      <c r="R23" s="9">
        <f>IF(OR(B23="",ISNUMBER(O23),M23="Cancelled"),"",IF(AND(ISNUMBER(N23),TODAY()&gt;N23),"Overdue",""))</f>
        <v/>
      </c>
      <c r="S23" s="9">
        <f>IF(AND(E23="Temporary",ISNUMBER(P23),NOT(ISNUMBER(O23)),M23&lt;&gt;"Cancelled",TODAY()&gt;P23),"Expired - review","")</f>
        <v/>
      </c>
      <c r="T23" s="9">
        <f>IF(A23="","",IF(AND(H23="Yes",I23="Yes",J23="Yes",K23="Yes",L23="Yes"),"Ready","Incomplete"))</f>
        <v/>
      </c>
    </row>
    <row r="24">
      <c r="A24" s="7" t="n"/>
      <c r="B24" s="8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 t="n"/>
      <c r="O24" s="8" t="n"/>
      <c r="P24" s="8" t="n"/>
      <c r="Q24" s="9">
        <f>IF(B24="","",IF(ISNUMBER(O24),O24-B24,TODAY()-B24))</f>
        <v/>
      </c>
      <c r="R24" s="9">
        <f>IF(OR(B24="",ISNUMBER(O24),M24="Cancelled"),"",IF(AND(ISNUMBER(N24),TODAY()&gt;N24),"Overdue",""))</f>
        <v/>
      </c>
      <c r="S24" s="9">
        <f>IF(AND(E24="Temporary",ISNUMBER(P24),NOT(ISNUMBER(O24)),M24&lt;&gt;"Cancelled",TODAY()&gt;P24),"Expired - review","")</f>
        <v/>
      </c>
      <c r="T24" s="9">
        <f>IF(A24="","",IF(AND(H24="Yes",I24="Yes",J24="Yes",K24="Yes",L24="Yes"),"Ready","Incomplete"))</f>
        <v/>
      </c>
    </row>
    <row r="25">
      <c r="A25" s="7" t="n"/>
      <c r="B25" s="8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 t="n"/>
      <c r="O25" s="8" t="n"/>
      <c r="P25" s="8" t="n"/>
      <c r="Q25" s="9">
        <f>IF(B25="","",IF(ISNUMBER(O25),O25-B25,TODAY()-B25))</f>
        <v/>
      </c>
      <c r="R25" s="9">
        <f>IF(OR(B25="",ISNUMBER(O25),M25="Cancelled"),"",IF(AND(ISNUMBER(N25),TODAY()&gt;N25),"Overdue",""))</f>
        <v/>
      </c>
      <c r="S25" s="9">
        <f>IF(AND(E25="Temporary",ISNUMBER(P25),NOT(ISNUMBER(O25)),M25&lt;&gt;"Cancelled",TODAY()&gt;P25),"Expired - review","")</f>
        <v/>
      </c>
      <c r="T25" s="9">
        <f>IF(A25="","",IF(AND(H25="Yes",I25="Yes",J25="Yes",K25="Yes",L25="Yes"),"Ready","Incomplete"))</f>
        <v/>
      </c>
    </row>
    <row r="26">
      <c r="A26" s="7" t="n"/>
      <c r="B26" s="8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 t="n"/>
      <c r="O26" s="8" t="n"/>
      <c r="P26" s="8" t="n"/>
      <c r="Q26" s="9">
        <f>IF(B26="","",IF(ISNUMBER(O26),O26-B26,TODAY()-B26))</f>
        <v/>
      </c>
      <c r="R26" s="9">
        <f>IF(OR(B26="",ISNUMBER(O26),M26="Cancelled"),"",IF(AND(ISNUMBER(N26),TODAY()&gt;N26),"Overdue",""))</f>
        <v/>
      </c>
      <c r="S26" s="9">
        <f>IF(AND(E26="Temporary",ISNUMBER(P26),NOT(ISNUMBER(O26)),M26&lt;&gt;"Cancelled",TODAY()&gt;P26),"Expired - review","")</f>
        <v/>
      </c>
      <c r="T26" s="9">
        <f>IF(A26="","",IF(AND(H26="Yes",I26="Yes",J26="Yes",K26="Yes",L26="Yes"),"Ready","Incomplete"))</f>
        <v/>
      </c>
    </row>
    <row r="27">
      <c r="A27" s="7" t="n"/>
      <c r="B27" s="8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 t="n"/>
      <c r="O27" s="8" t="n"/>
      <c r="P27" s="8" t="n"/>
      <c r="Q27" s="9">
        <f>IF(B27="","",IF(ISNUMBER(O27),O27-B27,TODAY()-B27))</f>
        <v/>
      </c>
      <c r="R27" s="9">
        <f>IF(OR(B27="",ISNUMBER(O27),M27="Cancelled"),"",IF(AND(ISNUMBER(N27),TODAY()&gt;N27),"Overdue",""))</f>
        <v/>
      </c>
      <c r="S27" s="9">
        <f>IF(AND(E27="Temporary",ISNUMBER(P27),NOT(ISNUMBER(O27)),M27&lt;&gt;"Cancelled",TODAY()&gt;P27),"Expired - review","")</f>
        <v/>
      </c>
      <c r="T27" s="9">
        <f>IF(A27="","",IF(AND(H27="Yes",I27="Yes",J27="Yes",K27="Yes",L27="Yes"),"Ready","Incomplete"))</f>
        <v/>
      </c>
    </row>
    <row r="28">
      <c r="A28" s="7" t="n"/>
      <c r="B28" s="8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8" t="n"/>
      <c r="O28" s="8" t="n"/>
      <c r="P28" s="8" t="n"/>
      <c r="Q28" s="9">
        <f>IF(B28="","",IF(ISNUMBER(O28),O28-B28,TODAY()-B28))</f>
        <v/>
      </c>
      <c r="R28" s="9">
        <f>IF(OR(B28="",ISNUMBER(O28),M28="Cancelled"),"",IF(AND(ISNUMBER(N28),TODAY()&gt;N28),"Overdue",""))</f>
        <v/>
      </c>
      <c r="S28" s="9">
        <f>IF(AND(E28="Temporary",ISNUMBER(P28),NOT(ISNUMBER(O28)),M28&lt;&gt;"Cancelled",TODAY()&gt;P28),"Expired - review","")</f>
        <v/>
      </c>
      <c r="T28" s="9">
        <f>IF(A28="","",IF(AND(H28="Yes",I28="Yes",J28="Yes",K28="Yes",L28="Yes"),"Ready","Incomplete"))</f>
        <v/>
      </c>
    </row>
    <row r="29">
      <c r="A29" s="7" t="n"/>
      <c r="B29" s="8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 t="n"/>
      <c r="O29" s="8" t="n"/>
      <c r="P29" s="8" t="n"/>
      <c r="Q29" s="9">
        <f>IF(B29="","",IF(ISNUMBER(O29),O29-B29,TODAY()-B29))</f>
        <v/>
      </c>
      <c r="R29" s="9">
        <f>IF(OR(B29="",ISNUMBER(O29),M29="Cancelled"),"",IF(AND(ISNUMBER(N29),TODAY()&gt;N29),"Overdue",""))</f>
        <v/>
      </c>
      <c r="S29" s="9">
        <f>IF(AND(E29="Temporary",ISNUMBER(P29),NOT(ISNUMBER(O29)),M29&lt;&gt;"Cancelled",TODAY()&gt;P29),"Expired - review","")</f>
        <v/>
      </c>
      <c r="T29" s="9">
        <f>IF(A29="","",IF(AND(H29="Yes",I29="Yes",J29="Yes",K29="Yes",L29="Yes"),"Ready","Incomplete"))</f>
        <v/>
      </c>
    </row>
    <row r="30">
      <c r="A30" s="7" t="n"/>
      <c r="B30" s="8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8" t="n"/>
      <c r="O30" s="8" t="n"/>
      <c r="P30" s="8" t="n"/>
      <c r="Q30" s="9">
        <f>IF(B30="","",IF(ISNUMBER(O30),O30-B30,TODAY()-B30))</f>
        <v/>
      </c>
      <c r="R30" s="9">
        <f>IF(OR(B30="",ISNUMBER(O30),M30="Cancelled"),"",IF(AND(ISNUMBER(N30),TODAY()&gt;N30),"Overdue",""))</f>
        <v/>
      </c>
      <c r="S30" s="9">
        <f>IF(AND(E30="Temporary",ISNUMBER(P30),NOT(ISNUMBER(O30)),M30&lt;&gt;"Cancelled",TODAY()&gt;P30),"Expired - review","")</f>
        <v/>
      </c>
      <c r="T30" s="9">
        <f>IF(A30="","",IF(AND(H30="Yes",I30="Yes",J30="Yes",K30="Yes",L30="Yes"),"Ready","Incomplete"))</f>
        <v/>
      </c>
    </row>
    <row r="31">
      <c r="A31" s="7" t="n"/>
      <c r="B31" s="8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 t="n"/>
      <c r="O31" s="8" t="n"/>
      <c r="P31" s="8" t="n"/>
      <c r="Q31" s="9">
        <f>IF(B31="","",IF(ISNUMBER(O31),O31-B31,TODAY()-B31))</f>
        <v/>
      </c>
      <c r="R31" s="9">
        <f>IF(OR(B31="",ISNUMBER(O31),M31="Cancelled"),"",IF(AND(ISNUMBER(N31),TODAY()&gt;N31),"Overdue",""))</f>
        <v/>
      </c>
      <c r="S31" s="9">
        <f>IF(AND(E31="Temporary",ISNUMBER(P31),NOT(ISNUMBER(O31)),M31&lt;&gt;"Cancelled",TODAY()&gt;P31),"Expired - review","")</f>
        <v/>
      </c>
      <c r="T31" s="9">
        <f>IF(A31="","",IF(AND(H31="Yes",I31="Yes",J31="Yes",K31="Yes",L31="Yes"),"Ready","Incomplete"))</f>
        <v/>
      </c>
    </row>
    <row r="32">
      <c r="A32" s="7" t="n"/>
      <c r="B32" s="8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8" t="n"/>
      <c r="O32" s="8" t="n"/>
      <c r="P32" s="8" t="n"/>
      <c r="Q32" s="9">
        <f>IF(B32="","",IF(ISNUMBER(O32),O32-B32,TODAY()-B32))</f>
        <v/>
      </c>
      <c r="R32" s="9">
        <f>IF(OR(B32="",ISNUMBER(O32),M32="Cancelled"),"",IF(AND(ISNUMBER(N32),TODAY()&gt;N32),"Overdue",""))</f>
        <v/>
      </c>
      <c r="S32" s="9">
        <f>IF(AND(E32="Temporary",ISNUMBER(P32),NOT(ISNUMBER(O32)),M32&lt;&gt;"Cancelled",TODAY()&gt;P32),"Expired - review","")</f>
        <v/>
      </c>
      <c r="T32" s="9">
        <f>IF(A32="","",IF(AND(H32="Yes",I32="Yes",J32="Yes",K32="Yes",L32="Yes"),"Ready","Incomplete"))</f>
        <v/>
      </c>
    </row>
    <row r="33">
      <c r="A33" s="7" t="n"/>
      <c r="B33" s="8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8" t="n"/>
      <c r="O33" s="8" t="n"/>
      <c r="P33" s="8" t="n"/>
      <c r="Q33" s="9">
        <f>IF(B33="","",IF(ISNUMBER(O33),O33-B33,TODAY()-B33))</f>
        <v/>
      </c>
      <c r="R33" s="9">
        <f>IF(OR(B33="",ISNUMBER(O33),M33="Cancelled"),"",IF(AND(ISNUMBER(N33),TODAY()&gt;N33),"Overdue",""))</f>
        <v/>
      </c>
      <c r="S33" s="9">
        <f>IF(AND(E33="Temporary",ISNUMBER(P33),NOT(ISNUMBER(O33)),M33&lt;&gt;"Cancelled",TODAY()&gt;P33),"Expired - review","")</f>
        <v/>
      </c>
      <c r="T33" s="9">
        <f>IF(A33="","",IF(AND(H33="Yes",I33="Yes",J33="Yes",K33="Yes",L33="Yes"),"Ready","Incomplete"))</f>
        <v/>
      </c>
    </row>
    <row r="34">
      <c r="A34" s="7" t="n"/>
      <c r="B34" s="8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8" t="n"/>
      <c r="O34" s="8" t="n"/>
      <c r="P34" s="8" t="n"/>
      <c r="Q34" s="9">
        <f>IF(B34="","",IF(ISNUMBER(O34),O34-B34,TODAY()-B34))</f>
        <v/>
      </c>
      <c r="R34" s="9">
        <f>IF(OR(B34="",ISNUMBER(O34),M34="Cancelled"),"",IF(AND(ISNUMBER(N34),TODAY()&gt;N34),"Overdue",""))</f>
        <v/>
      </c>
      <c r="S34" s="9">
        <f>IF(AND(E34="Temporary",ISNUMBER(P34),NOT(ISNUMBER(O34)),M34&lt;&gt;"Cancelled",TODAY()&gt;P34),"Expired - review","")</f>
        <v/>
      </c>
      <c r="T34" s="9">
        <f>IF(A34="","",IF(AND(H34="Yes",I34="Yes",J34="Yes",K34="Yes",L34="Yes"),"Ready","Incomplete"))</f>
        <v/>
      </c>
    </row>
    <row r="35">
      <c r="A35" s="7" t="n"/>
      <c r="B35" s="8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8" t="n"/>
      <c r="O35" s="8" t="n"/>
      <c r="P35" s="8" t="n"/>
      <c r="Q35" s="9">
        <f>IF(B35="","",IF(ISNUMBER(O35),O35-B35,TODAY()-B35))</f>
        <v/>
      </c>
      <c r="R35" s="9">
        <f>IF(OR(B35="",ISNUMBER(O35),M35="Cancelled"),"",IF(AND(ISNUMBER(N35),TODAY()&gt;N35),"Overdue",""))</f>
        <v/>
      </c>
      <c r="S35" s="9">
        <f>IF(AND(E35="Temporary",ISNUMBER(P35),NOT(ISNUMBER(O35)),M35&lt;&gt;"Cancelled",TODAY()&gt;P35),"Expired - review","")</f>
        <v/>
      </c>
      <c r="T35" s="9">
        <f>IF(A35="","",IF(AND(H35="Yes",I35="Yes",J35="Yes",K35="Yes",L35="Yes"),"Ready","Incomplete"))</f>
        <v/>
      </c>
    </row>
    <row r="36">
      <c r="A36" s="7" t="n"/>
      <c r="B36" s="8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8" t="n"/>
      <c r="O36" s="8" t="n"/>
      <c r="P36" s="8" t="n"/>
      <c r="Q36" s="9">
        <f>IF(B36="","",IF(ISNUMBER(O36),O36-B36,TODAY()-B36))</f>
        <v/>
      </c>
      <c r="R36" s="9">
        <f>IF(OR(B36="",ISNUMBER(O36),M36="Cancelled"),"",IF(AND(ISNUMBER(N36),TODAY()&gt;N36),"Overdue",""))</f>
        <v/>
      </c>
      <c r="S36" s="9">
        <f>IF(AND(E36="Temporary",ISNUMBER(P36),NOT(ISNUMBER(O36)),M36&lt;&gt;"Cancelled",TODAY()&gt;P36),"Expired - review","")</f>
        <v/>
      </c>
      <c r="T36" s="9">
        <f>IF(A36="","",IF(AND(H36="Yes",I36="Yes",J36="Yes",K36="Yes",L36="Yes"),"Ready","Incomplete"))</f>
        <v/>
      </c>
    </row>
    <row r="37">
      <c r="A37" s="7" t="n"/>
      <c r="B37" s="8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8" t="n"/>
      <c r="O37" s="8" t="n"/>
      <c r="P37" s="8" t="n"/>
      <c r="Q37" s="9">
        <f>IF(B37="","",IF(ISNUMBER(O37),O37-B37,TODAY()-B37))</f>
        <v/>
      </c>
      <c r="R37" s="9">
        <f>IF(OR(B37="",ISNUMBER(O37),M37="Cancelled"),"",IF(AND(ISNUMBER(N37),TODAY()&gt;N37),"Overdue",""))</f>
        <v/>
      </c>
      <c r="S37" s="9">
        <f>IF(AND(E37="Temporary",ISNUMBER(P37),NOT(ISNUMBER(O37)),M37&lt;&gt;"Cancelled",TODAY()&gt;P37),"Expired - review","")</f>
        <v/>
      </c>
      <c r="T37" s="9">
        <f>IF(A37="","",IF(AND(H37="Yes",I37="Yes",J37="Yes",K37="Yes",L37="Yes"),"Ready","Incomplete"))</f>
        <v/>
      </c>
    </row>
    <row r="38">
      <c r="A38" s="7" t="n"/>
      <c r="B38" s="8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8" t="n"/>
      <c r="O38" s="8" t="n"/>
      <c r="P38" s="8" t="n"/>
      <c r="Q38" s="9">
        <f>IF(B38="","",IF(ISNUMBER(O38),O38-B38,TODAY()-B38))</f>
        <v/>
      </c>
      <c r="R38" s="9">
        <f>IF(OR(B38="",ISNUMBER(O38),M38="Cancelled"),"",IF(AND(ISNUMBER(N38),TODAY()&gt;N38),"Overdue",""))</f>
        <v/>
      </c>
      <c r="S38" s="9">
        <f>IF(AND(E38="Temporary",ISNUMBER(P38),NOT(ISNUMBER(O38)),M38&lt;&gt;"Cancelled",TODAY()&gt;P38),"Expired - review","")</f>
        <v/>
      </c>
      <c r="T38" s="9">
        <f>IF(A38="","",IF(AND(H38="Yes",I38="Yes",J38="Yes",K38="Yes",L38="Yes"),"Ready","Incomplete"))</f>
        <v/>
      </c>
    </row>
    <row r="39">
      <c r="A39" s="7" t="n"/>
      <c r="B39" s="8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8" t="n"/>
      <c r="O39" s="8" t="n"/>
      <c r="P39" s="8" t="n"/>
      <c r="Q39" s="9">
        <f>IF(B39="","",IF(ISNUMBER(O39),O39-B39,TODAY()-B39))</f>
        <v/>
      </c>
      <c r="R39" s="9">
        <f>IF(OR(B39="",ISNUMBER(O39),M39="Cancelled"),"",IF(AND(ISNUMBER(N39),TODAY()&gt;N39),"Overdue",""))</f>
        <v/>
      </c>
      <c r="S39" s="9">
        <f>IF(AND(E39="Temporary",ISNUMBER(P39),NOT(ISNUMBER(O39)),M39&lt;&gt;"Cancelled",TODAY()&gt;P39),"Expired - review","")</f>
        <v/>
      </c>
      <c r="T39" s="9">
        <f>IF(A39="","",IF(AND(H39="Yes",I39="Yes",J39="Yes",K39="Yes",L39="Yes"),"Ready","Incomplete"))</f>
        <v/>
      </c>
    </row>
    <row r="40">
      <c r="A40" s="7" t="n"/>
      <c r="B40" s="8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8" t="n"/>
      <c r="O40" s="8" t="n"/>
      <c r="P40" s="8" t="n"/>
      <c r="Q40" s="9">
        <f>IF(B40="","",IF(ISNUMBER(O40),O40-B40,TODAY()-B40))</f>
        <v/>
      </c>
      <c r="R40" s="9">
        <f>IF(OR(B40="",ISNUMBER(O40),M40="Cancelled"),"",IF(AND(ISNUMBER(N40),TODAY()&gt;N40),"Overdue",""))</f>
        <v/>
      </c>
      <c r="S40" s="9">
        <f>IF(AND(E40="Temporary",ISNUMBER(P40),NOT(ISNUMBER(O40)),M40&lt;&gt;"Cancelled",TODAY()&gt;P40),"Expired - review","")</f>
        <v/>
      </c>
      <c r="T40" s="9">
        <f>IF(A40="","",IF(AND(H40="Yes",I40="Yes",J40="Yes",K40="Yes",L40="Yes"),"Ready","Incomplete"))</f>
        <v/>
      </c>
    </row>
    <row r="41">
      <c r="A41" s="7" t="n"/>
      <c r="B41" s="8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8" t="n"/>
      <c r="O41" s="8" t="n"/>
      <c r="P41" s="8" t="n"/>
      <c r="Q41" s="9">
        <f>IF(B41="","",IF(ISNUMBER(O41),O41-B41,TODAY()-B41))</f>
        <v/>
      </c>
      <c r="R41" s="9">
        <f>IF(OR(B41="",ISNUMBER(O41),M41="Cancelled"),"",IF(AND(ISNUMBER(N41),TODAY()&gt;N41),"Overdue",""))</f>
        <v/>
      </c>
      <c r="S41" s="9">
        <f>IF(AND(E41="Temporary",ISNUMBER(P41),NOT(ISNUMBER(O41)),M41&lt;&gt;"Cancelled",TODAY()&gt;P41),"Expired - review","")</f>
        <v/>
      </c>
      <c r="T41" s="9">
        <f>IF(A41="","",IF(AND(H41="Yes",I41="Yes",J41="Yes",K41="Yes",L41="Yes"),"Ready","Incomplete"))</f>
        <v/>
      </c>
    </row>
    <row r="42">
      <c r="A42" s="7" t="n"/>
      <c r="B42" s="8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8" t="n"/>
      <c r="O42" s="8" t="n"/>
      <c r="P42" s="8" t="n"/>
      <c r="Q42" s="9">
        <f>IF(B42="","",IF(ISNUMBER(O42),O42-B42,TODAY()-B42))</f>
        <v/>
      </c>
      <c r="R42" s="9">
        <f>IF(OR(B42="",ISNUMBER(O42),M42="Cancelled"),"",IF(AND(ISNUMBER(N42),TODAY()&gt;N42),"Overdue",""))</f>
        <v/>
      </c>
      <c r="S42" s="9">
        <f>IF(AND(E42="Temporary",ISNUMBER(P42),NOT(ISNUMBER(O42)),M42&lt;&gt;"Cancelled",TODAY()&gt;P42),"Expired - review","")</f>
        <v/>
      </c>
      <c r="T42" s="9">
        <f>IF(A42="","",IF(AND(H42="Yes",I42="Yes",J42="Yes",K42="Yes",L42="Yes"),"Ready","Incomplete"))</f>
        <v/>
      </c>
    </row>
    <row r="43">
      <c r="A43" s="7" t="n"/>
      <c r="B43" s="8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8" t="n"/>
      <c r="O43" s="8" t="n"/>
      <c r="P43" s="8" t="n"/>
      <c r="Q43" s="9">
        <f>IF(B43="","",IF(ISNUMBER(O43),O43-B43,TODAY()-B43))</f>
        <v/>
      </c>
      <c r="R43" s="9">
        <f>IF(OR(B43="",ISNUMBER(O43),M43="Cancelled"),"",IF(AND(ISNUMBER(N43),TODAY()&gt;N43),"Overdue",""))</f>
        <v/>
      </c>
      <c r="S43" s="9">
        <f>IF(AND(E43="Temporary",ISNUMBER(P43),NOT(ISNUMBER(O43)),M43&lt;&gt;"Cancelled",TODAY()&gt;P43),"Expired - review","")</f>
        <v/>
      </c>
      <c r="T43" s="9">
        <f>IF(A43="","",IF(AND(H43="Yes",I43="Yes",J43="Yes",K43="Yes",L43="Yes"),"Ready","Incomplete"))</f>
        <v/>
      </c>
    </row>
    <row r="44">
      <c r="A44" s="7" t="n"/>
      <c r="B44" s="8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8" t="n"/>
      <c r="O44" s="8" t="n"/>
      <c r="P44" s="8" t="n"/>
      <c r="Q44" s="9">
        <f>IF(B44="","",IF(ISNUMBER(O44),O44-B44,TODAY()-B44))</f>
        <v/>
      </c>
      <c r="R44" s="9">
        <f>IF(OR(B44="",ISNUMBER(O44),M44="Cancelled"),"",IF(AND(ISNUMBER(N44),TODAY()&gt;N44),"Overdue",""))</f>
        <v/>
      </c>
      <c r="S44" s="9">
        <f>IF(AND(E44="Temporary",ISNUMBER(P44),NOT(ISNUMBER(O44)),M44&lt;&gt;"Cancelled",TODAY()&gt;P44),"Expired - review","")</f>
        <v/>
      </c>
      <c r="T44" s="9">
        <f>IF(A44="","",IF(AND(H44="Yes",I44="Yes",J44="Yes",K44="Yes",L44="Yes"),"Ready","Incomplete"))</f>
        <v/>
      </c>
    </row>
    <row r="45">
      <c r="A45" s="7" t="n"/>
      <c r="B45" s="8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8" t="n"/>
      <c r="O45" s="8" t="n"/>
      <c r="P45" s="8" t="n"/>
      <c r="Q45" s="9">
        <f>IF(B45="","",IF(ISNUMBER(O45),O45-B45,TODAY()-B45))</f>
        <v/>
      </c>
      <c r="R45" s="9">
        <f>IF(OR(B45="",ISNUMBER(O45),M45="Cancelled"),"",IF(AND(ISNUMBER(N45),TODAY()&gt;N45),"Overdue",""))</f>
        <v/>
      </c>
      <c r="S45" s="9">
        <f>IF(AND(E45="Temporary",ISNUMBER(P45),NOT(ISNUMBER(O45)),M45&lt;&gt;"Cancelled",TODAY()&gt;P45),"Expired - review","")</f>
        <v/>
      </c>
      <c r="T45" s="9">
        <f>IF(A45="","",IF(AND(H45="Yes",I45="Yes",J45="Yes",K45="Yes",L45="Yes"),"Ready","Incomplete"))</f>
        <v/>
      </c>
    </row>
    <row r="46">
      <c r="A46" s="7" t="n"/>
      <c r="B46" s="8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8" t="n"/>
      <c r="O46" s="8" t="n"/>
      <c r="P46" s="8" t="n"/>
      <c r="Q46" s="9">
        <f>IF(B46="","",IF(ISNUMBER(O46),O46-B46,TODAY()-B46))</f>
        <v/>
      </c>
      <c r="R46" s="9">
        <f>IF(OR(B46="",ISNUMBER(O46),M46="Cancelled"),"",IF(AND(ISNUMBER(N46),TODAY()&gt;N46),"Overdue",""))</f>
        <v/>
      </c>
      <c r="S46" s="9">
        <f>IF(AND(E46="Temporary",ISNUMBER(P46),NOT(ISNUMBER(O46)),M46&lt;&gt;"Cancelled",TODAY()&gt;P46),"Expired - review","")</f>
        <v/>
      </c>
      <c r="T46" s="9">
        <f>IF(A46="","",IF(AND(H46="Yes",I46="Yes",J46="Yes",K46="Yes",L46="Yes"),"Ready","Incomplete"))</f>
        <v/>
      </c>
    </row>
    <row r="47">
      <c r="A47" s="7" t="n"/>
      <c r="B47" s="8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8" t="n"/>
      <c r="O47" s="8" t="n"/>
      <c r="P47" s="8" t="n"/>
      <c r="Q47" s="9">
        <f>IF(B47="","",IF(ISNUMBER(O47),O47-B47,TODAY()-B47))</f>
        <v/>
      </c>
      <c r="R47" s="9">
        <f>IF(OR(B47="",ISNUMBER(O47),M47="Cancelled"),"",IF(AND(ISNUMBER(N47),TODAY()&gt;N47),"Overdue",""))</f>
        <v/>
      </c>
      <c r="S47" s="9">
        <f>IF(AND(E47="Temporary",ISNUMBER(P47),NOT(ISNUMBER(O47)),M47&lt;&gt;"Cancelled",TODAY()&gt;P47),"Expired - review","")</f>
        <v/>
      </c>
      <c r="T47" s="9">
        <f>IF(A47="","",IF(AND(H47="Yes",I47="Yes",J47="Yes",K47="Yes",L47="Yes"),"Ready","Incomplete"))</f>
        <v/>
      </c>
    </row>
    <row r="48">
      <c r="A48" s="7" t="n"/>
      <c r="B48" s="8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8" t="n"/>
      <c r="O48" s="8" t="n"/>
      <c r="P48" s="8" t="n"/>
      <c r="Q48" s="9">
        <f>IF(B48="","",IF(ISNUMBER(O48),O48-B48,TODAY()-B48))</f>
        <v/>
      </c>
      <c r="R48" s="9">
        <f>IF(OR(B48="",ISNUMBER(O48),M48="Cancelled"),"",IF(AND(ISNUMBER(N48),TODAY()&gt;N48),"Overdue",""))</f>
        <v/>
      </c>
      <c r="S48" s="9">
        <f>IF(AND(E48="Temporary",ISNUMBER(P48),NOT(ISNUMBER(O48)),M48&lt;&gt;"Cancelled",TODAY()&gt;P48),"Expired - review","")</f>
        <v/>
      </c>
      <c r="T48" s="9">
        <f>IF(A48="","",IF(AND(H48="Yes",I48="Yes",J48="Yes",K48="Yes",L48="Yes"),"Ready","Incomplete"))</f>
        <v/>
      </c>
    </row>
    <row r="49">
      <c r="A49" s="7" t="n"/>
      <c r="B49" s="8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8" t="n"/>
      <c r="O49" s="8" t="n"/>
      <c r="P49" s="8" t="n"/>
      <c r="Q49" s="9">
        <f>IF(B49="","",IF(ISNUMBER(O49),O49-B49,TODAY()-B49))</f>
        <v/>
      </c>
      <c r="R49" s="9">
        <f>IF(OR(B49="",ISNUMBER(O49),M49="Cancelled"),"",IF(AND(ISNUMBER(N49),TODAY()&gt;N49),"Overdue",""))</f>
        <v/>
      </c>
      <c r="S49" s="9">
        <f>IF(AND(E49="Temporary",ISNUMBER(P49),NOT(ISNUMBER(O49)),M49&lt;&gt;"Cancelled",TODAY()&gt;P49),"Expired - review","")</f>
        <v/>
      </c>
      <c r="T49" s="9">
        <f>IF(A49="","",IF(AND(H49="Yes",I49="Yes",J49="Yes",K49="Yes",L49="Yes"),"Ready","Incomplete"))</f>
        <v/>
      </c>
    </row>
    <row r="50">
      <c r="A50" s="7" t="n"/>
      <c r="B50" s="8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8" t="n"/>
      <c r="O50" s="8" t="n"/>
      <c r="P50" s="8" t="n"/>
      <c r="Q50" s="9">
        <f>IF(B50="","",IF(ISNUMBER(O50),O50-B50,TODAY()-B50))</f>
        <v/>
      </c>
      <c r="R50" s="9">
        <f>IF(OR(B50="",ISNUMBER(O50),M50="Cancelled"),"",IF(AND(ISNUMBER(N50),TODAY()&gt;N50),"Overdue",""))</f>
        <v/>
      </c>
      <c r="S50" s="9">
        <f>IF(AND(E50="Temporary",ISNUMBER(P50),NOT(ISNUMBER(O50)),M50&lt;&gt;"Cancelled",TODAY()&gt;P50),"Expired - review","")</f>
        <v/>
      </c>
      <c r="T50" s="9">
        <f>IF(A50="","",IF(AND(H50="Yes",I50="Yes",J50="Yes",K50="Yes",L50="Yes"),"Ready","Incomplete"))</f>
        <v/>
      </c>
    </row>
    <row r="51">
      <c r="A51" s="7" t="n"/>
      <c r="B51" s="8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8" t="n"/>
      <c r="O51" s="8" t="n"/>
      <c r="P51" s="8" t="n"/>
      <c r="Q51" s="9">
        <f>IF(B51="","",IF(ISNUMBER(O51),O51-B51,TODAY()-B51))</f>
        <v/>
      </c>
      <c r="R51" s="9">
        <f>IF(OR(B51="",ISNUMBER(O51),M51="Cancelled"),"",IF(AND(ISNUMBER(N51),TODAY()&gt;N51),"Overdue",""))</f>
        <v/>
      </c>
      <c r="S51" s="9">
        <f>IF(AND(E51="Temporary",ISNUMBER(P51),NOT(ISNUMBER(O51)),M51&lt;&gt;"Cancelled",TODAY()&gt;P51),"Expired - review","")</f>
        <v/>
      </c>
      <c r="T51" s="9">
        <f>IF(A51="","",IF(AND(H51="Yes",I51="Yes",J51="Yes",K51="Yes",L51="Yes"),"Ready","Incomplete"))</f>
        <v/>
      </c>
    </row>
    <row r="52">
      <c r="A52" s="7" t="n"/>
      <c r="B52" s="8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8" t="n"/>
      <c r="O52" s="8" t="n"/>
      <c r="P52" s="8" t="n"/>
      <c r="Q52" s="9">
        <f>IF(B52="","",IF(ISNUMBER(O52),O52-B52,TODAY()-B52))</f>
        <v/>
      </c>
      <c r="R52" s="9">
        <f>IF(OR(B52="",ISNUMBER(O52),M52="Cancelled"),"",IF(AND(ISNUMBER(N52),TODAY()&gt;N52),"Overdue",""))</f>
        <v/>
      </c>
      <c r="S52" s="9">
        <f>IF(AND(E52="Temporary",ISNUMBER(P52),NOT(ISNUMBER(O52)),M52&lt;&gt;"Cancelled",TODAY()&gt;P52),"Expired - review","")</f>
        <v/>
      </c>
      <c r="T52" s="9">
        <f>IF(A52="","",IF(AND(H52="Yes",I52="Yes",J52="Yes",K52="Yes",L52="Yes"),"Ready","Incomplete"))</f>
        <v/>
      </c>
    </row>
    <row r="53">
      <c r="A53" s="7" t="n"/>
      <c r="B53" s="8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8" t="n"/>
      <c r="O53" s="8" t="n"/>
      <c r="P53" s="8" t="n"/>
      <c r="Q53" s="9">
        <f>IF(B53="","",IF(ISNUMBER(O53),O53-B53,TODAY()-B53))</f>
        <v/>
      </c>
      <c r="R53" s="9">
        <f>IF(OR(B53="",ISNUMBER(O53),M53="Cancelled"),"",IF(AND(ISNUMBER(N53),TODAY()&gt;N53),"Overdue",""))</f>
        <v/>
      </c>
      <c r="S53" s="9">
        <f>IF(AND(E53="Temporary",ISNUMBER(P53),NOT(ISNUMBER(O53)),M53&lt;&gt;"Cancelled",TODAY()&gt;P53),"Expired - review","")</f>
        <v/>
      </c>
      <c r="T53" s="9">
        <f>IF(A53="","",IF(AND(H53="Yes",I53="Yes",J53="Yes",K53="Yes",L53="Yes"),"Ready","Incomplete"))</f>
        <v/>
      </c>
    </row>
    <row r="54">
      <c r="A54" s="7" t="n"/>
      <c r="B54" s="8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8" t="n"/>
      <c r="O54" s="8" t="n"/>
      <c r="P54" s="8" t="n"/>
      <c r="Q54" s="9">
        <f>IF(B54="","",IF(ISNUMBER(O54),O54-B54,TODAY()-B54))</f>
        <v/>
      </c>
      <c r="R54" s="9">
        <f>IF(OR(B54="",ISNUMBER(O54),M54="Cancelled"),"",IF(AND(ISNUMBER(N54),TODAY()&gt;N54),"Overdue",""))</f>
        <v/>
      </c>
      <c r="S54" s="9">
        <f>IF(AND(E54="Temporary",ISNUMBER(P54),NOT(ISNUMBER(O54)),M54&lt;&gt;"Cancelled",TODAY()&gt;P54),"Expired - review","")</f>
        <v/>
      </c>
      <c r="T54" s="9">
        <f>IF(A54="","",IF(AND(H54="Yes",I54="Yes",J54="Yes",K54="Yes",L54="Yes"),"Ready","Incomplete"))</f>
        <v/>
      </c>
    </row>
    <row r="55">
      <c r="A55" s="7" t="n"/>
      <c r="B55" s="8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8" t="n"/>
      <c r="O55" s="8" t="n"/>
      <c r="P55" s="8" t="n"/>
      <c r="Q55" s="9">
        <f>IF(B55="","",IF(ISNUMBER(O55),O55-B55,TODAY()-B55))</f>
        <v/>
      </c>
      <c r="R55" s="9">
        <f>IF(OR(B55="",ISNUMBER(O55),M55="Cancelled"),"",IF(AND(ISNUMBER(N55),TODAY()&gt;N55),"Overdue",""))</f>
        <v/>
      </c>
      <c r="S55" s="9">
        <f>IF(AND(E55="Temporary",ISNUMBER(P55),NOT(ISNUMBER(O55)),M55&lt;&gt;"Cancelled",TODAY()&gt;P55),"Expired - review","")</f>
        <v/>
      </c>
      <c r="T55" s="9">
        <f>IF(A55="","",IF(AND(H55="Yes",I55="Yes",J55="Yes",K55="Yes",L55="Yes"),"Ready","Incomplete"))</f>
        <v/>
      </c>
    </row>
    <row r="56">
      <c r="A56" s="7" t="n"/>
      <c r="B56" s="8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8" t="n"/>
      <c r="O56" s="8" t="n"/>
      <c r="P56" s="8" t="n"/>
      <c r="Q56" s="9">
        <f>IF(B56="","",IF(ISNUMBER(O56),O56-B56,TODAY()-B56))</f>
        <v/>
      </c>
      <c r="R56" s="9">
        <f>IF(OR(B56="",ISNUMBER(O56),M56="Cancelled"),"",IF(AND(ISNUMBER(N56),TODAY()&gt;N56),"Overdue",""))</f>
        <v/>
      </c>
      <c r="S56" s="9">
        <f>IF(AND(E56="Temporary",ISNUMBER(P56),NOT(ISNUMBER(O56)),M56&lt;&gt;"Cancelled",TODAY()&gt;P56),"Expired - review","")</f>
        <v/>
      </c>
      <c r="T56" s="9">
        <f>IF(A56="","",IF(AND(H56="Yes",I56="Yes",J56="Yes",K56="Yes",L56="Yes"),"Ready","Incomplete"))</f>
        <v/>
      </c>
    </row>
    <row r="57">
      <c r="A57" s="7" t="n"/>
      <c r="B57" s="8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8" t="n"/>
      <c r="O57" s="8" t="n"/>
      <c r="P57" s="8" t="n"/>
      <c r="Q57" s="9">
        <f>IF(B57="","",IF(ISNUMBER(O57),O57-B57,TODAY()-B57))</f>
        <v/>
      </c>
      <c r="R57" s="9">
        <f>IF(OR(B57="",ISNUMBER(O57),M57="Cancelled"),"",IF(AND(ISNUMBER(N57),TODAY()&gt;N57),"Overdue",""))</f>
        <v/>
      </c>
      <c r="S57" s="9">
        <f>IF(AND(E57="Temporary",ISNUMBER(P57),NOT(ISNUMBER(O57)),M57&lt;&gt;"Cancelled",TODAY()&gt;P57),"Expired - review","")</f>
        <v/>
      </c>
      <c r="T57" s="9">
        <f>IF(A57="","",IF(AND(H57="Yes",I57="Yes",J57="Yes",K57="Yes",L57="Yes"),"Ready","Incomplete"))</f>
        <v/>
      </c>
    </row>
    <row r="58">
      <c r="A58" s="7" t="n"/>
      <c r="B58" s="8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8" t="n"/>
      <c r="O58" s="8" t="n"/>
      <c r="P58" s="8" t="n"/>
      <c r="Q58" s="9">
        <f>IF(B58="","",IF(ISNUMBER(O58),O58-B58,TODAY()-B58))</f>
        <v/>
      </c>
      <c r="R58" s="9">
        <f>IF(OR(B58="",ISNUMBER(O58),M58="Cancelled"),"",IF(AND(ISNUMBER(N58),TODAY()&gt;N58),"Overdue",""))</f>
        <v/>
      </c>
      <c r="S58" s="9">
        <f>IF(AND(E58="Temporary",ISNUMBER(P58),NOT(ISNUMBER(O58)),M58&lt;&gt;"Cancelled",TODAY()&gt;P58),"Expired - review","")</f>
        <v/>
      </c>
      <c r="T58" s="9">
        <f>IF(A58="","",IF(AND(H58="Yes",I58="Yes",J58="Yes",K58="Yes",L58="Yes"),"Ready","Incomplete"))</f>
        <v/>
      </c>
    </row>
    <row r="59">
      <c r="A59" s="7" t="n"/>
      <c r="B59" s="8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8" t="n"/>
      <c r="O59" s="8" t="n"/>
      <c r="P59" s="8" t="n"/>
      <c r="Q59" s="9">
        <f>IF(B59="","",IF(ISNUMBER(O59),O59-B59,TODAY()-B59))</f>
        <v/>
      </c>
      <c r="R59" s="9">
        <f>IF(OR(B59="",ISNUMBER(O59),M59="Cancelled"),"",IF(AND(ISNUMBER(N59),TODAY()&gt;N59),"Overdue",""))</f>
        <v/>
      </c>
      <c r="S59" s="9">
        <f>IF(AND(E59="Temporary",ISNUMBER(P59),NOT(ISNUMBER(O59)),M59&lt;&gt;"Cancelled",TODAY()&gt;P59),"Expired - review","")</f>
        <v/>
      </c>
      <c r="T59" s="9">
        <f>IF(A59="","",IF(AND(H59="Yes",I59="Yes",J59="Yes",K59="Yes",L59="Yes"),"Ready","Incomplete"))</f>
        <v/>
      </c>
    </row>
    <row r="60">
      <c r="A60" s="7" t="n"/>
      <c r="B60" s="8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8" t="n"/>
      <c r="O60" s="8" t="n"/>
      <c r="P60" s="8" t="n"/>
      <c r="Q60" s="9">
        <f>IF(B60="","",IF(ISNUMBER(O60),O60-B60,TODAY()-B60))</f>
        <v/>
      </c>
      <c r="R60" s="9">
        <f>IF(OR(B60="",ISNUMBER(O60),M60="Cancelled"),"",IF(AND(ISNUMBER(N60),TODAY()&gt;N60),"Overdue",""))</f>
        <v/>
      </c>
      <c r="S60" s="9">
        <f>IF(AND(E60="Temporary",ISNUMBER(P60),NOT(ISNUMBER(O60)),M60&lt;&gt;"Cancelled",TODAY()&gt;P60),"Expired - review","")</f>
        <v/>
      </c>
      <c r="T60" s="9">
        <f>IF(A60="","",IF(AND(H60="Yes",I60="Yes",J60="Yes",K60="Yes",L60="Yes"),"Ready","Incomplete"))</f>
        <v/>
      </c>
    </row>
    <row r="61">
      <c r="A61" s="7" t="n"/>
      <c r="B61" s="8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8" t="n"/>
      <c r="O61" s="8" t="n"/>
      <c r="P61" s="8" t="n"/>
      <c r="Q61" s="9">
        <f>IF(B61="","",IF(ISNUMBER(O61),O61-B61,TODAY()-B61))</f>
        <v/>
      </c>
      <c r="R61" s="9">
        <f>IF(OR(B61="",ISNUMBER(O61),M61="Cancelled"),"",IF(AND(ISNUMBER(N61),TODAY()&gt;N61),"Overdue",""))</f>
        <v/>
      </c>
      <c r="S61" s="9">
        <f>IF(AND(E61="Temporary",ISNUMBER(P61),NOT(ISNUMBER(O61)),M61&lt;&gt;"Cancelled",TODAY()&gt;P61),"Expired - review","")</f>
        <v/>
      </c>
      <c r="T61" s="9">
        <f>IF(A61="","",IF(AND(H61="Yes",I61="Yes",J61="Yes",K61="Yes",L61="Yes"),"Ready","Incomplete"))</f>
        <v/>
      </c>
    </row>
    <row r="62">
      <c r="A62" s="7" t="n"/>
      <c r="B62" s="8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8" t="n"/>
      <c r="O62" s="8" t="n"/>
      <c r="P62" s="8" t="n"/>
      <c r="Q62" s="9">
        <f>IF(B62="","",IF(ISNUMBER(O62),O62-B62,TODAY()-B62))</f>
        <v/>
      </c>
      <c r="R62" s="9">
        <f>IF(OR(B62="",ISNUMBER(O62),M62="Cancelled"),"",IF(AND(ISNUMBER(N62),TODAY()&gt;N62),"Overdue",""))</f>
        <v/>
      </c>
      <c r="S62" s="9">
        <f>IF(AND(E62="Temporary",ISNUMBER(P62),NOT(ISNUMBER(O62)),M62&lt;&gt;"Cancelled",TODAY()&gt;P62),"Expired - review","")</f>
        <v/>
      </c>
      <c r="T62" s="9">
        <f>IF(A62="","",IF(AND(H62="Yes",I62="Yes",J62="Yes",K62="Yes",L62="Yes"),"Ready","Incomplete"))</f>
        <v/>
      </c>
    </row>
    <row r="63">
      <c r="A63" s="7" t="n"/>
      <c r="B63" s="8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8" t="n"/>
      <c r="O63" s="8" t="n"/>
      <c r="P63" s="8" t="n"/>
      <c r="Q63" s="9">
        <f>IF(B63="","",IF(ISNUMBER(O63),O63-B63,TODAY()-B63))</f>
        <v/>
      </c>
      <c r="R63" s="9">
        <f>IF(OR(B63="",ISNUMBER(O63),M63="Cancelled"),"",IF(AND(ISNUMBER(N63),TODAY()&gt;N63),"Overdue",""))</f>
        <v/>
      </c>
      <c r="S63" s="9">
        <f>IF(AND(E63="Temporary",ISNUMBER(P63),NOT(ISNUMBER(O63)),M63&lt;&gt;"Cancelled",TODAY()&gt;P63),"Expired - review","")</f>
        <v/>
      </c>
      <c r="T63" s="9">
        <f>IF(A63="","",IF(AND(H63="Yes",I63="Yes",J63="Yes",K63="Yes",L63="Yes"),"Ready","Incomplete"))</f>
        <v/>
      </c>
    </row>
    <row r="64">
      <c r="A64" s="7" t="n"/>
      <c r="B64" s="8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8" t="n"/>
      <c r="O64" s="8" t="n"/>
      <c r="P64" s="8" t="n"/>
      <c r="Q64" s="9">
        <f>IF(B64="","",IF(ISNUMBER(O64),O64-B64,TODAY()-B64))</f>
        <v/>
      </c>
      <c r="R64" s="9">
        <f>IF(OR(B64="",ISNUMBER(O64),M64="Cancelled"),"",IF(AND(ISNUMBER(N64),TODAY()&gt;N64),"Overdue",""))</f>
        <v/>
      </c>
      <c r="S64" s="9">
        <f>IF(AND(E64="Temporary",ISNUMBER(P64),NOT(ISNUMBER(O64)),M64&lt;&gt;"Cancelled",TODAY()&gt;P64),"Expired - review","")</f>
        <v/>
      </c>
      <c r="T64" s="9">
        <f>IF(A64="","",IF(AND(H64="Yes",I64="Yes",J64="Yes",K64="Yes",L64="Yes"),"Ready","Incomplete"))</f>
        <v/>
      </c>
    </row>
  </sheetData>
  <conditionalFormatting sqref="R5:S64">
    <cfRule type="expression" priority="1" dxfId="0">
      <formula>LEN(R5)&gt;0</formula>
    </cfRule>
  </conditionalFormatting>
  <conditionalFormatting sqref="T5:T64">
    <cfRule type="cellIs" priority="2" operator="equal" dxfId="1">
      <formula>"Ready"</formula>
    </cfRule>
  </conditionalFormatting>
  <dataValidations count="3">
    <dataValidation sqref="E5:E64" showDropDown="0" showInputMessage="0" showErrorMessage="1" allowBlank="1" errorTitle="Invalid entry" error="Pick a value from the list." type="list">
      <formula1>"Permanent,Temporary,Emergency,Replacement in kind"</formula1>
    </dataValidation>
    <dataValidation sqref="H5:L64" showDropDown="0" showInputMessage="0" showErrorMessage="1" allowBlank="1" errorTitle="Invalid entry" error="Pick a value from the list." type="list">
      <formula1>"Yes,No"</formula1>
    </dataValidation>
    <dataValidation sqref="M5:M64" showDropDown="0" showInputMessage="0" showErrorMessage="1" allowBlank="1" errorTitle="Invalid entry" error="Pick a value from the list." type="list">
      <formula1>"Open,Approved,Implemented,Closed,Cancelled"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DASHBOARD</t>
        </is>
      </c>
    </row>
    <row r="3">
      <c r="A3" s="6" t="inlineStr">
        <is>
          <t>Changes logged</t>
        </is>
      </c>
      <c r="B3" s="10">
        <f>COUNTA('MOC Register'!$A$5:$A$64)</f>
        <v/>
      </c>
    </row>
    <row r="4">
      <c r="A4" s="6" t="inlineStr">
        <is>
          <t>Open changes (not closed or cancelled)</t>
        </is>
      </c>
      <c r="B4" s="10">
        <f>COUNTA('MOC Register'!$A$5:$A$64)-COUNTIF('MOC Register'!$M$5:$M$64,"Closed")-COUNTIF('MOC Register'!$M$5:$M$64,"Cancelled")</f>
        <v/>
      </c>
    </row>
    <row r="5">
      <c r="A5" s="6" t="inlineStr">
        <is>
          <t>Overdue changes</t>
        </is>
      </c>
      <c r="B5" s="10">
        <f>COUNTIF('MOC Register'!$R$5:$R$64,"Overdue")</f>
        <v/>
      </c>
    </row>
    <row r="6">
      <c r="A6" s="6" t="inlineStr">
        <is>
          <t>Temporary changes past end date</t>
        </is>
      </c>
      <c r="B6" s="10">
        <f>COUNTIF('MOC Register'!$S$5:$S$64,"Expired*")</f>
        <v/>
      </c>
    </row>
    <row r="7">
      <c r="A7" s="6" t="inlineStr">
        <is>
          <t>Closed changes</t>
        </is>
      </c>
      <c r="B7" s="10">
        <f>COUNTIF('MOC Register'!$M$5:$M$64,"Closed")</f>
        <v/>
      </c>
    </row>
    <row r="9">
      <c r="A9" s="6" t="inlineStr">
        <is>
          <t>Changes by status</t>
        </is>
      </c>
    </row>
    <row r="10">
      <c r="A10" s="11" t="inlineStr">
        <is>
          <t>Open</t>
        </is>
      </c>
      <c r="B10" s="12">
        <f>COUNTIF('MOC Register'!$M$5:$M$64,"Open")</f>
        <v/>
      </c>
    </row>
    <row r="11">
      <c r="A11" s="11" t="inlineStr">
        <is>
          <t>Approved</t>
        </is>
      </c>
      <c r="B11" s="12">
        <f>COUNTIF('MOC Register'!$M$5:$M$64,"Approved")</f>
        <v/>
      </c>
    </row>
    <row r="12">
      <c r="A12" s="11" t="inlineStr">
        <is>
          <t>Implemented</t>
        </is>
      </c>
      <c r="B12" s="12">
        <f>COUNTIF('MOC Register'!$M$5:$M$64,"Implemented")</f>
        <v/>
      </c>
    </row>
    <row r="13">
      <c r="A13" s="11" t="inlineStr">
        <is>
          <t>Closed</t>
        </is>
      </c>
      <c r="B13" s="12">
        <f>COUNTIF('MOC Register'!$M$5:$M$64,"Closed")</f>
        <v/>
      </c>
    </row>
    <row r="14">
      <c r="A14" s="11" t="inlineStr">
        <is>
          <t>Cancelled</t>
        </is>
      </c>
      <c r="B14" s="12">
        <f>COUNTIF('MOC Register'!$M$5:$M$64,"Cancelled")</f>
        <v/>
      </c>
    </row>
    <row r="16">
      <c r="A16" s="6" t="inlineStr">
        <is>
          <t>Changes by type</t>
        </is>
      </c>
    </row>
    <row r="17">
      <c r="A17" s="11" t="inlineStr">
        <is>
          <t>Permanent</t>
        </is>
      </c>
      <c r="B17" s="12">
        <f>COUNTIF('MOC Register'!$E$5:$E$64,"Permanent")</f>
        <v/>
      </c>
    </row>
    <row r="18">
      <c r="A18" s="11" t="inlineStr">
        <is>
          <t>Temporary</t>
        </is>
      </c>
      <c r="B18" s="12">
        <f>COUNTIF('MOC Register'!$E$5:$E$64,"Temporary")</f>
        <v/>
      </c>
    </row>
    <row r="19">
      <c r="A19" s="11" t="inlineStr">
        <is>
          <t>Emergency</t>
        </is>
      </c>
      <c r="B19" s="12">
        <f>COUNTIF('MOC Register'!$E$5:$E$64,"Emergency")</f>
        <v/>
      </c>
    </row>
    <row r="20">
      <c r="A20" s="11" t="inlineStr">
        <is>
          <t>Replacement in kind</t>
        </is>
      </c>
      <c r="B20" s="12">
        <f>COUNTIF('MOC Register'!$E$5:$E$64,"Replacement in kind")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2026-09-30T04:14:58Z</dcterms:created>
  <dcterms:modified xsi:type="dcterms:W3CDTF">2026-09-30T04:14:58Z</dcterms:modified>
</cp:coreProperties>
</file>