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Close Calendar" sheetId="2" state="visible" r:id="rId2"/>
    <sheet name="Reconciliations" sheetId="3" state="visible" r:id="rId3"/>
    <sheet name="Close Metrics" sheetId="4" state="visible" r:id="rId4"/>
  </sheets>
  <definedNames/>
  <calcPr calcId="124519" fullCalcOnLoad="1"/>
</workbook>
</file>

<file path=xl/styles.xml><?xml version="1.0" encoding="utf-8"?>
<styleSheet xmlns="http://schemas.openxmlformats.org/spreadsheetml/2006/main">
  <numFmts count="4">
    <numFmt numFmtId="164" formatCode="yyyy-mm-dd"/>
    <numFmt numFmtId="165" formatCode="#,##0.00;[Red]-#,##0.00"/>
    <numFmt numFmtId="166" formatCode="0.0"/>
    <numFmt numFmtId="167" formatCode="0.0%"/>
  </numFmts>
  <fonts count="7">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
      <name val="Calibri"/>
      <b val="1"/>
      <color rgb="00153F8A"/>
      <sz val="12"/>
    </font>
  </fonts>
  <fills count="4">
    <fill>
      <patternFill/>
    </fill>
    <fill>
      <patternFill patternType="gray125"/>
    </fill>
    <fill>
      <patternFill patternType="solid">
        <fgColor rgb="00FFF9E5"/>
      </patternFill>
    </fill>
    <fill>
      <patternFill patternType="solid">
        <fgColor rgb="00153F8A"/>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2" fillId="0" borderId="0" pivotButton="0" quotePrefix="0" xfId="0"/>
    <xf numFmtId="164" fontId="0" fillId="2" borderId="1" pivotButton="0" quotePrefix="0" xfId="0"/>
    <xf numFmtId="0" fontId="5" fillId="3" borderId="1" applyAlignment="1" pivotButton="0" quotePrefix="0" xfId="0">
      <alignment horizontal="center" vertical="center" wrapText="1"/>
    </xf>
    <xf numFmtId="0" fontId="3" fillId="2" borderId="1" applyAlignment="1" pivotButton="0" quotePrefix="0" xfId="0">
      <alignment vertical="top" wrapText="1"/>
    </xf>
    <xf numFmtId="164" fontId="0" fillId="0" borderId="1" pivotButton="0" quotePrefix="0" xfId="0"/>
    <xf numFmtId="164" fontId="3" fillId="2" borderId="1" applyAlignment="1" pivotButton="0" quotePrefix="0" xfId="0">
      <alignment vertical="top" wrapText="1"/>
    </xf>
    <xf numFmtId="0" fontId="0" fillId="0" borderId="1" applyAlignment="1" pivotButton="0" quotePrefix="0" xfId="0">
      <alignment horizontal="center"/>
    </xf>
    <xf numFmtId="165" fontId="3" fillId="2" borderId="1" applyAlignment="1" pivotButton="0" quotePrefix="0" xfId="0">
      <alignment vertical="top" wrapText="1"/>
    </xf>
    <xf numFmtId="0" fontId="3" fillId="0" borderId="0" pivotButton="0" quotePrefix="0" xfId="0"/>
    <xf numFmtId="1" fontId="6" fillId="0" borderId="1" pivotButton="0" quotePrefix="0" xfId="0"/>
    <xf numFmtId="9" fontId="6" fillId="0" borderId="1" pivotButton="0" quotePrefix="0" xfId="0"/>
    <xf numFmtId="166" fontId="6" fillId="0" borderId="1" pivotButton="0" quotePrefix="0" xfId="0"/>
    <xf numFmtId="164" fontId="3" fillId="2" borderId="1" pivotButton="0" quotePrefix="0" xfId="0"/>
    <xf numFmtId="0" fontId="3" fillId="2" borderId="1" pivotButton="0" quotePrefix="0" xfId="0"/>
    <xf numFmtId="167" fontId="0" fillId="0" borderId="1" applyAlignment="1" pivotButton="0" quotePrefix="0" xfId="0">
      <alignment horizontal="center"/>
    </xf>
  </cellXfs>
  <cellStyles count="1">
    <cellStyle name="Normal" xfId="0" builtinId="0" hidden="0"/>
  </cellStyles>
  <dxfs count="3">
    <dxf>
      <fill>
        <patternFill patternType="solid">
          <fgColor rgb="00F8C9C4"/>
          <bgColor rgb="00F8C9C4"/>
        </patternFill>
      </fill>
    </dxf>
    <dxf>
      <fill>
        <patternFill patternType="solid">
          <fgColor rgb="00FCE7B0"/>
          <bgColor rgb="00FCE7B0"/>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Business days to close</a:t>
            </a:r>
          </a:p>
        </rich>
      </tx>
    </title>
    <plotArea>
      <barChart>
        <barDir val="col"/>
        <grouping val="clustered"/>
        <ser>
          <idx val="0"/>
          <order val="0"/>
          <spPr>
            <a:ln>
              <a:prstDash val="solid"/>
            </a:ln>
          </spPr>
          <cat>
            <numRef>
              <f>'Close Metrics'!$A$5:$A$16</f>
            </numRef>
          </cat>
          <val>
            <numRef>
              <f>'Close Metrics'!$D$5:$D$16</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style val="10"/>
  <chart>
    <title>
      <tx>
        <rich>
          <a:bodyPr/>
          <a:p>
            <a:pPr>
              <a:defRPr/>
            </a:pPr>
            <a:r>
              <a:t>Manual journal entry share</a:t>
            </a:r>
          </a:p>
        </rich>
      </tx>
    </title>
    <plotArea>
      <barChart>
        <barDir val="col"/>
        <grouping val="clustered"/>
        <ser>
          <idx val="0"/>
          <order val="0"/>
          <spPr>
            <a:ln>
              <a:prstDash val="solid"/>
            </a:ln>
          </spPr>
          <cat>
            <numRef>
              <f>'Close Metrics'!$A$5:$A$16</f>
            </numRef>
          </cat>
          <val>
            <numRef>
              <f>'Close Metrics'!$H$5:$H$16</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10</col>
      <colOff>0</colOff>
      <row>2</row>
      <rowOff>0</rowOff>
    </from>
    <ext cx="5040000" cy="2520000"/>
    <graphicFrame>
      <nvGraphicFramePr>
        <cNvPr id="1" name="Chart 1"/>
        <cNvGraphicFramePr/>
      </nvGraphicFramePr>
      <xfrm/>
      <a:graphic>
        <a:graphicData uri="http://schemas.openxmlformats.org/drawingml/2006/chart">
          <c:chart r:id="rId1"/>
        </a:graphicData>
      </a:graphic>
    </graphicFrame>
    <clientData/>
  </oneCellAnchor>
  <oneCellAnchor>
    <from>
      <col>10</col>
      <colOff>0</colOff>
      <row>17</row>
      <rowOff>0</rowOff>
    </from>
    <ext cx="5040000" cy="2520000"/>
    <graphicFrame>
      <nvGraphicFramePr>
        <cNvPr id="2" name="Chart 2"/>
        <cNvGraphicFramePr/>
      </nvGraphicFramePr>
      <xfrm/>
      <a:graphic>
        <a:graphicData uri="http://schemas.openxmlformats.org/drawingml/2006/chart">
          <c:chart r:id="rId2"/>
        </a:graphicData>
      </a:graphic>
    </graphicFrame>
    <clientData/>
  </oneCellAnchor>
</wsDr>
</file>

<file path=xl/tables/table1.xml><?xml version="1.0" encoding="utf-8"?>
<table xmlns="http://schemas.openxmlformats.org/spreadsheetml/2006/main" id="1" name="CloseTasks" displayName="CloseTasks" ref="A5:H45" headerRowCount="1">
  <autoFilter ref="A5:H45"/>
  <tableColumns count="8">
    <tableColumn id="1" name="ID"/>
    <tableColumn id="2" name="Task"/>
    <tableColumn id="3" name="Owner (role)"/>
    <tableColumn id="4" name="Due day (business days after period end)"/>
    <tableColumn id="5" name="Due date"/>
    <tableColumn id="6" name="Status"/>
    <tableColumn id="7" name="Date completed"/>
    <tableColumn id="8" name="Days late"/>
  </tableColumns>
  <tableStyleInfo name="TableStyleLight9" showRowStripes="1"/>
</table>
</file>

<file path=xl/tables/table2.xml><?xml version="1.0" encoding="utf-8"?>
<table xmlns="http://schemas.openxmlformats.org/spreadsheetml/2006/main" id="2" name="Recons" displayName="Recons" ref="A4:I64" headerRowCount="1">
  <autoFilter ref="A4:I64"/>
  <tableColumns count="9">
    <tableColumn id="1" name="Account"/>
    <tableColumn id="2" name="Owner (role)"/>
    <tableColumn id="3" name="Reviewer (role)"/>
    <tableColumn id="4" name="Date prepared"/>
    <tableColumn id="5" name="Date reviewed"/>
    <tableColumn id="6" name="Unreconciled difference"/>
    <tableColumn id="7" name="Days to prepare"/>
    <tableColumn id="8" name="Days to review"/>
    <tableColumn id="9" name="Flag"/>
  </tableColumns>
  <tableStyleInfo name="TableStyleLight9" showRowStripes="1"/>
</table>
</file>

<file path=xl/tables/table3.xml><?xml version="1.0" encoding="utf-8"?>
<table xmlns="http://schemas.openxmlformats.org/spreadsheetml/2006/main" id="3" name="CloseMetrics" displayName="CloseMetrics" ref="A4:I40" headerRowCount="1">
  <autoFilter ref="A4:I40"/>
  <tableColumns count="9">
    <tableColumn id="1" name="Month (first day)"/>
    <tableColumn id="2" name="Period end date"/>
    <tableColumn id="3" name="Close complete date"/>
    <tableColumn id="4" name="Days to close"/>
    <tableColumn id="5" name="Post-close adjustments"/>
    <tableColumn id="6" name="Journal entries (total)"/>
    <tableColumn id="7" name="Manual journal entries"/>
    <tableColumn id="8" name="Manual share"/>
    <tableColumn id="9" name="Reconciliations on time (%)"/>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drawing" Target="/xl/drawings/drawing1.xml" Id="rId1" /><Relationship Type="http://schemas.openxmlformats.org/officeDocument/2006/relationships/table" Target="/xl/tables/table3.xml" Id="rId2"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MONTH-END CLOSE CHECKLIST - HOW TO USE</t>
        </is>
      </c>
    </row>
    <row r="3">
      <c r="A3" s="2" t="inlineStr">
        <is>
          <t>What this workbook is</t>
        </is>
      </c>
    </row>
    <row r="4">
      <c r="A4" s="3" t="inlineStr">
        <is>
          <t>A working set for a recurring close: a close calendar with due dates counted in business days, a reconciliation tracker, and a monthly log of close measures with a chart.</t>
        </is>
      </c>
    </row>
    <row r="5">
      <c r="A5" s="3" t="inlineStr">
        <is>
          <t>Educational template. It supports a finance or accounting team's process review and planning. It is not accounting, audit, tax, legal, or investment advice and does not replace your organization's policies, applicable standards, or your auditors. Avoid entering confidential or personal information.</t>
        </is>
      </c>
    </row>
    <row r="6">
      <c r="A6" s="2" t="inlineStr">
        <is>
          <t>Steps</t>
        </is>
      </c>
    </row>
    <row r="7">
      <c r="A7" s="3" t="inlineStr">
        <is>
          <t>1. Close Calendar: enter the period end date. Each task has a due day (business days after period end) and its due date calculates with WORKDAY. Enter the completion date and the days late calculate.</t>
        </is>
      </c>
    </row>
    <row r="8">
      <c r="A8" s="3" t="inlineStr">
        <is>
          <t>2. Reconciliations: list each account to reconcile with an owner, the date it was prepared and reviewed, and any unreconciled difference. Days to prepare and review flags calculate.</t>
        </is>
      </c>
    </row>
    <row r="9">
      <c r="A9" s="3" t="inlineStr">
        <is>
          <t>3. Close Metrics: each month enter the period end date, the date the close was complete, post-close adjustments, and journal entry counts. Days to close and the manual entry share calculate.</t>
        </is>
      </c>
    </row>
    <row r="10">
      <c r="A10" s="2" t="inlineStr">
        <is>
          <t>Notes</t>
        </is>
      </c>
    </row>
    <row r="11">
      <c r="A11" s="3" t="inlineStr">
        <is>
          <t>Business days here count Monday to Friday and do not include holidays. Add holidays to the list on the Close Calendar tab (cells G4 and down) and the formulas will skip them.</t>
        </is>
      </c>
    </row>
    <row r="12">
      <c r="A12" s="3" t="inlineStr">
        <is>
          <t>Speed is not the only goal. Keep required reviews and controls in place, and use the metrics to find delay, rework, and late corrections.</t>
        </is>
      </c>
    </row>
    <row r="13">
      <c r="A13" s="3" t="inlineStr">
        <is>
          <t>The example tasks, accounts, and months are placeholders showing the formulas. Overwrite them.</t>
        </is>
      </c>
    </row>
    <row r="14">
      <c r="A14" s="3" t="inlineStr">
        <is>
          <t>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5"/>
  <sheetViews>
    <sheetView workbookViewId="0">
      <pane ySplit="5" topLeftCell="A6" activePane="bottomLeft" state="frozen"/>
      <selection pane="bottomLeft" activeCell="A1" sqref="A1"/>
    </sheetView>
  </sheetViews>
  <sheetFormatPr baseColWidth="8" defaultRowHeight="15"/>
  <cols>
    <col width="7" customWidth="1" min="1" max="1"/>
    <col width="44" customWidth="1" min="2" max="2"/>
    <col width="18" customWidth="1" min="3" max="3"/>
    <col width="16" customWidth="1" min="4" max="4"/>
    <col width="13" customWidth="1" min="5" max="5"/>
    <col width="13" customWidth="1" min="6" max="6"/>
    <col width="14" customWidth="1" min="7" max="7"/>
    <col width="10" customWidth="1" min="8" max="8"/>
    <col width="3" customWidth="1" min="9" max="9"/>
    <col width="18" customWidth="1" min="10" max="10"/>
  </cols>
  <sheetData>
    <row r="1">
      <c r="A1" s="1" t="inlineStr">
        <is>
          <t>CLOSE CALENDAR</t>
        </is>
      </c>
    </row>
    <row r="2">
      <c r="A2" s="4" t="inlineStr">
        <is>
          <t>Enter the period end date and the completion dates. Example tasks are placeholders.</t>
        </is>
      </c>
    </row>
    <row r="3">
      <c r="A3" s="5" t="inlineStr">
        <is>
          <t>Period end date</t>
        </is>
      </c>
      <c r="B3" s="6" t="n">
        <v>46265</v>
      </c>
    </row>
    <row r="4">
      <c r="J4" s="5" t="inlineStr">
        <is>
          <t>Holidays (optional)</t>
        </is>
      </c>
    </row>
    <row r="5" ht="46" customHeight="1">
      <c r="A5" s="7" t="inlineStr">
        <is>
          <t>ID</t>
        </is>
      </c>
      <c r="B5" s="7" t="inlineStr">
        <is>
          <t>Task</t>
        </is>
      </c>
      <c r="C5" s="7" t="inlineStr">
        <is>
          <t>Owner (role)</t>
        </is>
      </c>
      <c r="D5" s="7" t="inlineStr">
        <is>
          <t>Due day (business days after period end)</t>
        </is>
      </c>
      <c r="E5" s="7" t="inlineStr">
        <is>
          <t>Due date</t>
        </is>
      </c>
      <c r="F5" s="7" t="inlineStr">
        <is>
          <t>Status</t>
        </is>
      </c>
      <c r="G5" s="7" t="inlineStr">
        <is>
          <t>Date completed</t>
        </is>
      </c>
      <c r="H5" s="7" t="inlineStr">
        <is>
          <t>Days late</t>
        </is>
      </c>
      <c r="J5" s="6" t="n">
        <v>46272</v>
      </c>
    </row>
    <row r="6">
      <c r="A6" s="8" t="inlineStr">
        <is>
          <t>C01</t>
        </is>
      </c>
      <c r="B6" s="8" t="inlineStr">
        <is>
          <t>Subledger cutoff and sub-system close</t>
        </is>
      </c>
      <c r="C6" s="8" t="inlineStr">
        <is>
          <t>AP/AR lead</t>
        </is>
      </c>
      <c r="D6" s="8" t="n">
        <v>1</v>
      </c>
      <c r="E6" s="9">
        <f>IF(OR(D6="",$B$3=""),"",WORKDAY($B$3,D6,$J$5:$J$14))</f>
        <v/>
      </c>
      <c r="F6" s="8" t="inlineStr">
        <is>
          <t>Complete</t>
        </is>
      </c>
      <c r="G6" s="10" t="n">
        <v>46266</v>
      </c>
      <c r="H6" s="11">
        <f>IF(OR(E6="",G6=""),"",IF(G6&lt;=E6,0,NETWORKDAYS(E6,G6,$J$5:$J$14)-1))</f>
        <v/>
      </c>
      <c r="J6" s="6" t="n"/>
    </row>
    <row r="7">
      <c r="A7" s="8" t="inlineStr">
        <is>
          <t>C02</t>
        </is>
      </c>
      <c r="B7" s="8" t="inlineStr">
        <is>
          <t>Bank and cash reconciliations</t>
        </is>
      </c>
      <c r="C7" s="8" t="inlineStr">
        <is>
          <t>Treasury analyst</t>
        </is>
      </c>
      <c r="D7" s="8" t="n">
        <v>3</v>
      </c>
      <c r="E7" s="9">
        <f>IF(OR(D7="",$B$3=""),"",WORKDAY($B$3,D7,$J$5:$J$14))</f>
        <v/>
      </c>
      <c r="F7" s="8" t="inlineStr">
        <is>
          <t>Complete</t>
        </is>
      </c>
      <c r="G7" s="10" t="n">
        <v>46268</v>
      </c>
      <c r="H7" s="11">
        <f>IF(OR(E7="",G7=""),"",IF(G7&lt;=E7,0,NETWORKDAYS(E7,G7,$J$5:$J$14)-1))</f>
        <v/>
      </c>
      <c r="J7" s="6" t="n"/>
    </row>
    <row r="8">
      <c r="A8" s="8" t="inlineStr">
        <is>
          <t>C03</t>
        </is>
      </c>
      <c r="B8" s="8" t="inlineStr">
        <is>
          <t>AP and AR subledger reconciliations</t>
        </is>
      </c>
      <c r="C8" s="8" t="inlineStr">
        <is>
          <t>AP/AR lead</t>
        </is>
      </c>
      <c r="D8" s="8" t="n">
        <v>3</v>
      </c>
      <c r="E8" s="9">
        <f>IF(OR(D8="",$B$3=""),"",WORKDAY($B$3,D8,$J$5:$J$14))</f>
        <v/>
      </c>
      <c r="F8" s="8" t="inlineStr">
        <is>
          <t>Complete</t>
        </is>
      </c>
      <c r="G8" s="10" t="n">
        <v>46269</v>
      </c>
      <c r="H8" s="11">
        <f>IF(OR(E8="",G8=""),"",IF(G8&lt;=E8,0,NETWORKDAYS(E8,G8,$J$5:$J$14)-1))</f>
        <v/>
      </c>
      <c r="J8" s="6" t="n"/>
    </row>
    <row r="9">
      <c r="A9" s="8" t="inlineStr">
        <is>
          <t>C04</t>
        </is>
      </c>
      <c r="B9" s="8" t="inlineStr">
        <is>
          <t>Payroll and accrual entries</t>
        </is>
      </c>
      <c r="C9" s="8" t="inlineStr">
        <is>
          <t>Payroll accountant</t>
        </is>
      </c>
      <c r="D9" s="8" t="n">
        <v>3</v>
      </c>
      <c r="E9" s="9">
        <f>IF(OR(D9="",$B$3=""),"",WORKDAY($B$3,D9,$J$5:$J$14))</f>
        <v/>
      </c>
      <c r="F9" s="8" t="inlineStr">
        <is>
          <t>Complete</t>
        </is>
      </c>
      <c r="G9" s="10" t="n">
        <v>46268</v>
      </c>
      <c r="H9" s="11">
        <f>IF(OR(E9="",G9=""),"",IF(G9&lt;=E9,0,NETWORKDAYS(E9,G9,$J$5:$J$14)-1))</f>
        <v/>
      </c>
      <c r="J9" s="6" t="n"/>
    </row>
    <row r="10">
      <c r="A10" s="8" t="inlineStr">
        <is>
          <t>C05</t>
        </is>
      </c>
      <c r="B10" s="8" t="inlineStr">
        <is>
          <t>Inventory and fixed asset entries</t>
        </is>
      </c>
      <c r="C10" s="8" t="inlineStr">
        <is>
          <t>Cost accountant</t>
        </is>
      </c>
      <c r="D10" s="8" t="n">
        <v>4</v>
      </c>
      <c r="E10" s="9">
        <f>IF(OR(D10="",$B$3=""),"",WORKDAY($B$3,D10,$J$5:$J$14))</f>
        <v/>
      </c>
      <c r="F10" s="8" t="inlineStr">
        <is>
          <t>In progress</t>
        </is>
      </c>
      <c r="G10" s="10" t="n"/>
      <c r="H10" s="11">
        <f>IF(OR(E10="",G10=""),"",IF(G10&lt;=E10,0,NETWORKDAYS(E10,G10,$J$5:$J$14)-1))</f>
        <v/>
      </c>
      <c r="J10" s="6" t="n"/>
    </row>
    <row r="11">
      <c r="A11" s="8" t="inlineStr">
        <is>
          <t>C06</t>
        </is>
      </c>
      <c r="B11" s="8" t="inlineStr">
        <is>
          <t>Intercompany reconciliation and eliminations</t>
        </is>
      </c>
      <c r="C11" s="8" t="inlineStr">
        <is>
          <t>Consolidation lead</t>
        </is>
      </c>
      <c r="D11" s="8" t="n">
        <v>4</v>
      </c>
      <c r="E11" s="9">
        <f>IF(OR(D11="",$B$3=""),"",WORKDAY($B$3,D11,$J$5:$J$14))</f>
        <v/>
      </c>
      <c r="F11" s="8" t="inlineStr">
        <is>
          <t>Open</t>
        </is>
      </c>
      <c r="G11" s="10" t="n"/>
      <c r="H11" s="11">
        <f>IF(OR(E11="",G11=""),"",IF(G11&lt;=E11,0,NETWORKDAYS(E11,G11,$J$5:$J$14)-1))</f>
        <v/>
      </c>
      <c r="J11" s="6" t="n"/>
    </row>
    <row r="12">
      <c r="A12" s="8" t="inlineStr">
        <is>
          <t>C07</t>
        </is>
      </c>
      <c r="B12" s="8" t="inlineStr">
        <is>
          <t>Review of journal entries and adjustments</t>
        </is>
      </c>
      <c r="C12" s="8" t="inlineStr">
        <is>
          <t>Controller</t>
        </is>
      </c>
      <c r="D12" s="8" t="n">
        <v>5</v>
      </c>
      <c r="E12" s="9">
        <f>IF(OR(D12="",$B$3=""),"",WORKDAY($B$3,D12,$J$5:$J$14))</f>
        <v/>
      </c>
      <c r="F12" s="8" t="inlineStr">
        <is>
          <t>Open</t>
        </is>
      </c>
      <c r="G12" s="10" t="n"/>
      <c r="H12" s="11">
        <f>IF(OR(E12="",G12=""),"",IF(G12&lt;=E12,0,NETWORKDAYS(E12,G12,$J$5:$J$14)-1))</f>
        <v/>
      </c>
      <c r="J12" s="6" t="n"/>
    </row>
    <row r="13">
      <c r="A13" s="8" t="inlineStr">
        <is>
          <t>C08</t>
        </is>
      </c>
      <c r="B13" s="8" t="inlineStr">
        <is>
          <t>Trial balance review and flux analysis</t>
        </is>
      </c>
      <c r="C13" s="8" t="inlineStr">
        <is>
          <t>Controller</t>
        </is>
      </c>
      <c r="D13" s="8" t="n">
        <v>6</v>
      </c>
      <c r="E13" s="9">
        <f>IF(OR(D13="",$B$3=""),"",WORKDAY($B$3,D13,$J$5:$J$14))</f>
        <v/>
      </c>
      <c r="F13" s="8" t="inlineStr">
        <is>
          <t>Open</t>
        </is>
      </c>
      <c r="G13" s="10" t="n"/>
      <c r="H13" s="11">
        <f>IF(OR(E13="",G13=""),"",IF(G13&lt;=E13,0,NETWORKDAYS(E13,G13,$J$5:$J$14)-1))</f>
        <v/>
      </c>
      <c r="J13" s="6" t="n"/>
    </row>
    <row r="14">
      <c r="A14" s="8" t="inlineStr">
        <is>
          <t>C09</t>
        </is>
      </c>
      <c r="B14" s="8" t="inlineStr">
        <is>
          <t>Financial statements and reporting package</t>
        </is>
      </c>
      <c r="C14" s="8" t="inlineStr">
        <is>
          <t>Financial reporting</t>
        </is>
      </c>
      <c r="D14" s="8" t="n">
        <v>7</v>
      </c>
      <c r="E14" s="9">
        <f>IF(OR(D14="",$B$3=""),"",WORKDAY($B$3,D14,$J$5:$J$14))</f>
        <v/>
      </c>
      <c r="F14" s="8" t="inlineStr">
        <is>
          <t>Open</t>
        </is>
      </c>
      <c r="G14" s="10" t="n"/>
      <c r="H14" s="11">
        <f>IF(OR(E14="",G14=""),"",IF(G14&lt;=E14,0,NETWORKDAYS(E14,G14,$J$5:$J$14)-1))</f>
        <v/>
      </c>
      <c r="J14" s="6" t="n"/>
    </row>
    <row r="15">
      <c r="A15" s="8" t="inlineStr">
        <is>
          <t>C10</t>
        </is>
      </c>
      <c r="B15" s="8" t="inlineStr">
        <is>
          <t>Management review and sign-off</t>
        </is>
      </c>
      <c r="C15" s="8" t="inlineStr">
        <is>
          <t>CFO</t>
        </is>
      </c>
      <c r="D15" s="8" t="n">
        <v>8</v>
      </c>
      <c r="E15" s="9">
        <f>IF(OR(D15="",$B$3=""),"",WORKDAY($B$3,D15,$J$5:$J$14))</f>
        <v/>
      </c>
      <c r="F15" s="8" t="inlineStr">
        <is>
          <t>Open</t>
        </is>
      </c>
      <c r="G15" s="10" t="n"/>
      <c r="H15" s="11">
        <f>IF(OR(E15="",G15=""),"",IF(G15&lt;=E15,0,NETWORKDAYS(E15,G15,$J$5:$J$14)-1))</f>
        <v/>
      </c>
    </row>
    <row r="16">
      <c r="A16" s="8" t="n"/>
      <c r="B16" s="8" t="n"/>
      <c r="C16" s="8" t="n"/>
      <c r="D16" s="8" t="n"/>
      <c r="E16" s="9">
        <f>IF(OR(D16="",$B$3=""),"",WORKDAY($B$3,D16,$J$5:$J$14))</f>
        <v/>
      </c>
      <c r="F16" s="8" t="n"/>
      <c r="G16" s="10" t="n"/>
      <c r="H16" s="11">
        <f>IF(OR(E16="",G16=""),"",IF(G16&lt;=E16,0,NETWORKDAYS(E16,G16,$J$5:$J$14)-1))</f>
        <v/>
      </c>
    </row>
    <row r="17">
      <c r="A17" s="8" t="n"/>
      <c r="B17" s="8" t="n"/>
      <c r="C17" s="8" t="n"/>
      <c r="D17" s="8" t="n"/>
      <c r="E17" s="9">
        <f>IF(OR(D17="",$B$3=""),"",WORKDAY($B$3,D17,$J$5:$J$14))</f>
        <v/>
      </c>
      <c r="F17" s="8" t="n"/>
      <c r="G17" s="10" t="n"/>
      <c r="H17" s="11">
        <f>IF(OR(E17="",G17=""),"",IF(G17&lt;=E17,0,NETWORKDAYS(E17,G17,$J$5:$J$14)-1))</f>
        <v/>
      </c>
    </row>
    <row r="18">
      <c r="A18" s="8" t="n"/>
      <c r="B18" s="8" t="n"/>
      <c r="C18" s="8" t="n"/>
      <c r="D18" s="8" t="n"/>
      <c r="E18" s="9">
        <f>IF(OR(D18="",$B$3=""),"",WORKDAY($B$3,D18,$J$5:$J$14))</f>
        <v/>
      </c>
      <c r="F18" s="8" t="n"/>
      <c r="G18" s="10" t="n"/>
      <c r="H18" s="11">
        <f>IF(OR(E18="",G18=""),"",IF(G18&lt;=E18,0,NETWORKDAYS(E18,G18,$J$5:$J$14)-1))</f>
        <v/>
      </c>
    </row>
    <row r="19">
      <c r="A19" s="8" t="n"/>
      <c r="B19" s="8" t="n"/>
      <c r="C19" s="8" t="n"/>
      <c r="D19" s="8" t="n"/>
      <c r="E19" s="9">
        <f>IF(OR(D19="",$B$3=""),"",WORKDAY($B$3,D19,$J$5:$J$14))</f>
        <v/>
      </c>
      <c r="F19" s="8" t="n"/>
      <c r="G19" s="10" t="n"/>
      <c r="H19" s="11">
        <f>IF(OR(E19="",G19=""),"",IF(G19&lt;=E19,0,NETWORKDAYS(E19,G19,$J$5:$J$14)-1))</f>
        <v/>
      </c>
    </row>
    <row r="20">
      <c r="A20" s="8" t="n"/>
      <c r="B20" s="8" t="n"/>
      <c r="C20" s="8" t="n"/>
      <c r="D20" s="8" t="n"/>
      <c r="E20" s="9">
        <f>IF(OR(D20="",$B$3=""),"",WORKDAY($B$3,D20,$J$5:$J$14))</f>
        <v/>
      </c>
      <c r="F20" s="8" t="n"/>
      <c r="G20" s="10" t="n"/>
      <c r="H20" s="11">
        <f>IF(OR(E20="",G20=""),"",IF(G20&lt;=E20,0,NETWORKDAYS(E20,G20,$J$5:$J$14)-1))</f>
        <v/>
      </c>
    </row>
    <row r="21">
      <c r="A21" s="8" t="n"/>
      <c r="B21" s="8" t="n"/>
      <c r="C21" s="8" t="n"/>
      <c r="D21" s="8" t="n"/>
      <c r="E21" s="9">
        <f>IF(OR(D21="",$B$3=""),"",WORKDAY($B$3,D21,$J$5:$J$14))</f>
        <v/>
      </c>
      <c r="F21" s="8" t="n"/>
      <c r="G21" s="10" t="n"/>
      <c r="H21" s="11">
        <f>IF(OR(E21="",G21=""),"",IF(G21&lt;=E21,0,NETWORKDAYS(E21,G21,$J$5:$J$14)-1))</f>
        <v/>
      </c>
    </row>
    <row r="22">
      <c r="A22" s="8" t="n"/>
      <c r="B22" s="8" t="n"/>
      <c r="C22" s="8" t="n"/>
      <c r="D22" s="8" t="n"/>
      <c r="E22" s="9">
        <f>IF(OR(D22="",$B$3=""),"",WORKDAY($B$3,D22,$J$5:$J$14))</f>
        <v/>
      </c>
      <c r="F22" s="8" t="n"/>
      <c r="G22" s="10" t="n"/>
      <c r="H22" s="11">
        <f>IF(OR(E22="",G22=""),"",IF(G22&lt;=E22,0,NETWORKDAYS(E22,G22,$J$5:$J$14)-1))</f>
        <v/>
      </c>
    </row>
    <row r="23">
      <c r="A23" s="8" t="n"/>
      <c r="B23" s="8" t="n"/>
      <c r="C23" s="8" t="n"/>
      <c r="D23" s="8" t="n"/>
      <c r="E23" s="9">
        <f>IF(OR(D23="",$B$3=""),"",WORKDAY($B$3,D23,$J$5:$J$14))</f>
        <v/>
      </c>
      <c r="F23" s="8" t="n"/>
      <c r="G23" s="10" t="n"/>
      <c r="H23" s="11">
        <f>IF(OR(E23="",G23=""),"",IF(G23&lt;=E23,0,NETWORKDAYS(E23,G23,$J$5:$J$14)-1))</f>
        <v/>
      </c>
    </row>
    <row r="24">
      <c r="A24" s="8" t="n"/>
      <c r="B24" s="8" t="n"/>
      <c r="C24" s="8" t="n"/>
      <c r="D24" s="8" t="n"/>
      <c r="E24" s="9">
        <f>IF(OR(D24="",$B$3=""),"",WORKDAY($B$3,D24,$J$5:$J$14))</f>
        <v/>
      </c>
      <c r="F24" s="8" t="n"/>
      <c r="G24" s="10" t="n"/>
      <c r="H24" s="11">
        <f>IF(OR(E24="",G24=""),"",IF(G24&lt;=E24,0,NETWORKDAYS(E24,G24,$J$5:$J$14)-1))</f>
        <v/>
      </c>
    </row>
    <row r="25">
      <c r="A25" s="8" t="n"/>
      <c r="B25" s="8" t="n"/>
      <c r="C25" s="8" t="n"/>
      <c r="D25" s="8" t="n"/>
      <c r="E25" s="9">
        <f>IF(OR(D25="",$B$3=""),"",WORKDAY($B$3,D25,$J$5:$J$14))</f>
        <v/>
      </c>
      <c r="F25" s="8" t="n"/>
      <c r="G25" s="10" t="n"/>
      <c r="H25" s="11">
        <f>IF(OR(E25="",G25=""),"",IF(G25&lt;=E25,0,NETWORKDAYS(E25,G25,$J$5:$J$14)-1))</f>
        <v/>
      </c>
    </row>
    <row r="26">
      <c r="A26" s="8" t="n"/>
      <c r="B26" s="8" t="n"/>
      <c r="C26" s="8" t="n"/>
      <c r="D26" s="8" t="n"/>
      <c r="E26" s="9">
        <f>IF(OR(D26="",$B$3=""),"",WORKDAY($B$3,D26,$J$5:$J$14))</f>
        <v/>
      </c>
      <c r="F26" s="8" t="n"/>
      <c r="G26" s="10" t="n"/>
      <c r="H26" s="11">
        <f>IF(OR(E26="",G26=""),"",IF(G26&lt;=E26,0,NETWORKDAYS(E26,G26,$J$5:$J$14)-1))</f>
        <v/>
      </c>
    </row>
    <row r="27">
      <c r="A27" s="8" t="n"/>
      <c r="B27" s="8" t="n"/>
      <c r="C27" s="8" t="n"/>
      <c r="D27" s="8" t="n"/>
      <c r="E27" s="9">
        <f>IF(OR(D27="",$B$3=""),"",WORKDAY($B$3,D27,$J$5:$J$14))</f>
        <v/>
      </c>
      <c r="F27" s="8" t="n"/>
      <c r="G27" s="10" t="n"/>
      <c r="H27" s="11">
        <f>IF(OR(E27="",G27=""),"",IF(G27&lt;=E27,0,NETWORKDAYS(E27,G27,$J$5:$J$14)-1))</f>
        <v/>
      </c>
    </row>
    <row r="28">
      <c r="A28" s="8" t="n"/>
      <c r="B28" s="8" t="n"/>
      <c r="C28" s="8" t="n"/>
      <c r="D28" s="8" t="n"/>
      <c r="E28" s="9">
        <f>IF(OR(D28="",$B$3=""),"",WORKDAY($B$3,D28,$J$5:$J$14))</f>
        <v/>
      </c>
      <c r="F28" s="8" t="n"/>
      <c r="G28" s="10" t="n"/>
      <c r="H28" s="11">
        <f>IF(OR(E28="",G28=""),"",IF(G28&lt;=E28,0,NETWORKDAYS(E28,G28,$J$5:$J$14)-1))</f>
        <v/>
      </c>
    </row>
    <row r="29">
      <c r="A29" s="8" t="n"/>
      <c r="B29" s="8" t="n"/>
      <c r="C29" s="8" t="n"/>
      <c r="D29" s="8" t="n"/>
      <c r="E29" s="9">
        <f>IF(OR(D29="",$B$3=""),"",WORKDAY($B$3,D29,$J$5:$J$14))</f>
        <v/>
      </c>
      <c r="F29" s="8" t="n"/>
      <c r="G29" s="10" t="n"/>
      <c r="H29" s="11">
        <f>IF(OR(E29="",G29=""),"",IF(G29&lt;=E29,0,NETWORKDAYS(E29,G29,$J$5:$J$14)-1))</f>
        <v/>
      </c>
    </row>
    <row r="30">
      <c r="A30" s="8" t="n"/>
      <c r="B30" s="8" t="n"/>
      <c r="C30" s="8" t="n"/>
      <c r="D30" s="8" t="n"/>
      <c r="E30" s="9">
        <f>IF(OR(D30="",$B$3=""),"",WORKDAY($B$3,D30,$J$5:$J$14))</f>
        <v/>
      </c>
      <c r="F30" s="8" t="n"/>
      <c r="G30" s="10" t="n"/>
      <c r="H30" s="11">
        <f>IF(OR(E30="",G30=""),"",IF(G30&lt;=E30,0,NETWORKDAYS(E30,G30,$J$5:$J$14)-1))</f>
        <v/>
      </c>
    </row>
    <row r="31">
      <c r="A31" s="8" t="n"/>
      <c r="B31" s="8" t="n"/>
      <c r="C31" s="8" t="n"/>
      <c r="D31" s="8" t="n"/>
      <c r="E31" s="9">
        <f>IF(OR(D31="",$B$3=""),"",WORKDAY($B$3,D31,$J$5:$J$14))</f>
        <v/>
      </c>
      <c r="F31" s="8" t="n"/>
      <c r="G31" s="10" t="n"/>
      <c r="H31" s="11">
        <f>IF(OR(E31="",G31=""),"",IF(G31&lt;=E31,0,NETWORKDAYS(E31,G31,$J$5:$J$14)-1))</f>
        <v/>
      </c>
    </row>
    <row r="32">
      <c r="A32" s="8" t="n"/>
      <c r="B32" s="8" t="n"/>
      <c r="C32" s="8" t="n"/>
      <c r="D32" s="8" t="n"/>
      <c r="E32" s="9">
        <f>IF(OR(D32="",$B$3=""),"",WORKDAY($B$3,D32,$J$5:$J$14))</f>
        <v/>
      </c>
      <c r="F32" s="8" t="n"/>
      <c r="G32" s="10" t="n"/>
      <c r="H32" s="11">
        <f>IF(OR(E32="",G32=""),"",IF(G32&lt;=E32,0,NETWORKDAYS(E32,G32,$J$5:$J$14)-1))</f>
        <v/>
      </c>
    </row>
    <row r="33">
      <c r="A33" s="8" t="n"/>
      <c r="B33" s="8" t="n"/>
      <c r="C33" s="8" t="n"/>
      <c r="D33" s="8" t="n"/>
      <c r="E33" s="9">
        <f>IF(OR(D33="",$B$3=""),"",WORKDAY($B$3,D33,$J$5:$J$14))</f>
        <v/>
      </c>
      <c r="F33" s="8" t="n"/>
      <c r="G33" s="10" t="n"/>
      <c r="H33" s="11">
        <f>IF(OR(E33="",G33=""),"",IF(G33&lt;=E33,0,NETWORKDAYS(E33,G33,$J$5:$J$14)-1))</f>
        <v/>
      </c>
    </row>
    <row r="34">
      <c r="A34" s="8" t="n"/>
      <c r="B34" s="8" t="n"/>
      <c r="C34" s="8" t="n"/>
      <c r="D34" s="8" t="n"/>
      <c r="E34" s="9">
        <f>IF(OR(D34="",$B$3=""),"",WORKDAY($B$3,D34,$J$5:$J$14))</f>
        <v/>
      </c>
      <c r="F34" s="8" t="n"/>
      <c r="G34" s="10" t="n"/>
      <c r="H34" s="11">
        <f>IF(OR(E34="",G34=""),"",IF(G34&lt;=E34,0,NETWORKDAYS(E34,G34,$J$5:$J$14)-1))</f>
        <v/>
      </c>
    </row>
    <row r="35">
      <c r="A35" s="8" t="n"/>
      <c r="B35" s="8" t="n"/>
      <c r="C35" s="8" t="n"/>
      <c r="D35" s="8" t="n"/>
      <c r="E35" s="9">
        <f>IF(OR(D35="",$B$3=""),"",WORKDAY($B$3,D35,$J$5:$J$14))</f>
        <v/>
      </c>
      <c r="F35" s="8" t="n"/>
      <c r="G35" s="10" t="n"/>
      <c r="H35" s="11">
        <f>IF(OR(E35="",G35=""),"",IF(G35&lt;=E35,0,NETWORKDAYS(E35,G35,$J$5:$J$14)-1))</f>
        <v/>
      </c>
    </row>
    <row r="36">
      <c r="A36" s="8" t="n"/>
      <c r="B36" s="8" t="n"/>
      <c r="C36" s="8" t="n"/>
      <c r="D36" s="8" t="n"/>
      <c r="E36" s="9">
        <f>IF(OR(D36="",$B$3=""),"",WORKDAY($B$3,D36,$J$5:$J$14))</f>
        <v/>
      </c>
      <c r="F36" s="8" t="n"/>
      <c r="G36" s="10" t="n"/>
      <c r="H36" s="11">
        <f>IF(OR(E36="",G36=""),"",IF(G36&lt;=E36,0,NETWORKDAYS(E36,G36,$J$5:$J$14)-1))</f>
        <v/>
      </c>
    </row>
    <row r="37">
      <c r="A37" s="8" t="n"/>
      <c r="B37" s="8" t="n"/>
      <c r="C37" s="8" t="n"/>
      <c r="D37" s="8" t="n"/>
      <c r="E37" s="9">
        <f>IF(OR(D37="",$B$3=""),"",WORKDAY($B$3,D37,$J$5:$J$14))</f>
        <v/>
      </c>
      <c r="F37" s="8" t="n"/>
      <c r="G37" s="10" t="n"/>
      <c r="H37" s="11">
        <f>IF(OR(E37="",G37=""),"",IF(G37&lt;=E37,0,NETWORKDAYS(E37,G37,$J$5:$J$14)-1))</f>
        <v/>
      </c>
    </row>
    <row r="38">
      <c r="A38" s="8" t="n"/>
      <c r="B38" s="8" t="n"/>
      <c r="C38" s="8" t="n"/>
      <c r="D38" s="8" t="n"/>
      <c r="E38" s="9">
        <f>IF(OR(D38="",$B$3=""),"",WORKDAY($B$3,D38,$J$5:$J$14))</f>
        <v/>
      </c>
      <c r="F38" s="8" t="n"/>
      <c r="G38" s="10" t="n"/>
      <c r="H38" s="11">
        <f>IF(OR(E38="",G38=""),"",IF(G38&lt;=E38,0,NETWORKDAYS(E38,G38,$J$5:$J$14)-1))</f>
        <v/>
      </c>
    </row>
    <row r="39">
      <c r="A39" s="8" t="n"/>
      <c r="B39" s="8" t="n"/>
      <c r="C39" s="8" t="n"/>
      <c r="D39" s="8" t="n"/>
      <c r="E39" s="9">
        <f>IF(OR(D39="",$B$3=""),"",WORKDAY($B$3,D39,$J$5:$J$14))</f>
        <v/>
      </c>
      <c r="F39" s="8" t="n"/>
      <c r="G39" s="10" t="n"/>
      <c r="H39" s="11">
        <f>IF(OR(E39="",G39=""),"",IF(G39&lt;=E39,0,NETWORKDAYS(E39,G39,$J$5:$J$14)-1))</f>
        <v/>
      </c>
    </row>
    <row r="40">
      <c r="A40" s="8" t="n"/>
      <c r="B40" s="8" t="n"/>
      <c r="C40" s="8" t="n"/>
      <c r="D40" s="8" t="n"/>
      <c r="E40" s="9">
        <f>IF(OR(D40="",$B$3=""),"",WORKDAY($B$3,D40,$J$5:$J$14))</f>
        <v/>
      </c>
      <c r="F40" s="8" t="n"/>
      <c r="G40" s="10" t="n"/>
      <c r="H40" s="11">
        <f>IF(OR(E40="",G40=""),"",IF(G40&lt;=E40,0,NETWORKDAYS(E40,G40,$J$5:$J$14)-1))</f>
        <v/>
      </c>
    </row>
    <row r="41">
      <c r="A41" s="8" t="n"/>
      <c r="B41" s="8" t="n"/>
      <c r="C41" s="8" t="n"/>
      <c r="D41" s="8" t="n"/>
      <c r="E41" s="9">
        <f>IF(OR(D41="",$B$3=""),"",WORKDAY($B$3,D41,$J$5:$J$14))</f>
        <v/>
      </c>
      <c r="F41" s="8" t="n"/>
      <c r="G41" s="10" t="n"/>
      <c r="H41" s="11">
        <f>IF(OR(E41="",G41=""),"",IF(G41&lt;=E41,0,NETWORKDAYS(E41,G41,$J$5:$J$14)-1))</f>
        <v/>
      </c>
    </row>
    <row r="42">
      <c r="A42" s="8" t="n"/>
      <c r="B42" s="8" t="n"/>
      <c r="C42" s="8" t="n"/>
      <c r="D42" s="8" t="n"/>
      <c r="E42" s="9">
        <f>IF(OR(D42="",$B$3=""),"",WORKDAY($B$3,D42,$J$5:$J$14))</f>
        <v/>
      </c>
      <c r="F42" s="8" t="n"/>
      <c r="G42" s="10" t="n"/>
      <c r="H42" s="11">
        <f>IF(OR(E42="",G42=""),"",IF(G42&lt;=E42,0,NETWORKDAYS(E42,G42,$J$5:$J$14)-1))</f>
        <v/>
      </c>
    </row>
    <row r="43">
      <c r="A43" s="8" t="n"/>
      <c r="B43" s="8" t="n"/>
      <c r="C43" s="8" t="n"/>
      <c r="D43" s="8" t="n"/>
      <c r="E43" s="9">
        <f>IF(OR(D43="",$B$3=""),"",WORKDAY($B$3,D43,$J$5:$J$14))</f>
        <v/>
      </c>
      <c r="F43" s="8" t="n"/>
      <c r="G43" s="10" t="n"/>
      <c r="H43" s="11">
        <f>IF(OR(E43="",G43=""),"",IF(G43&lt;=E43,0,NETWORKDAYS(E43,G43,$J$5:$J$14)-1))</f>
        <v/>
      </c>
    </row>
    <row r="44">
      <c r="A44" s="8" t="n"/>
      <c r="B44" s="8" t="n"/>
      <c r="C44" s="8" t="n"/>
      <c r="D44" s="8" t="n"/>
      <c r="E44" s="9">
        <f>IF(OR(D44="",$B$3=""),"",WORKDAY($B$3,D44,$J$5:$J$14))</f>
        <v/>
      </c>
      <c r="F44" s="8" t="n"/>
      <c r="G44" s="10" t="n"/>
      <c r="H44" s="11">
        <f>IF(OR(E44="",G44=""),"",IF(G44&lt;=E44,0,NETWORKDAYS(E44,G44,$J$5:$J$14)-1))</f>
        <v/>
      </c>
    </row>
    <row r="45">
      <c r="A45" s="8" t="n"/>
      <c r="B45" s="8" t="n"/>
      <c r="C45" s="8" t="n"/>
      <c r="D45" s="8" t="n"/>
      <c r="E45" s="9">
        <f>IF(OR(D45="",$B$3=""),"",WORKDAY($B$3,D45,$J$5:$J$14))</f>
        <v/>
      </c>
      <c r="F45" s="8" t="n"/>
      <c r="G45" s="10" t="n"/>
      <c r="H45" s="11">
        <f>IF(OR(E45="",G45=""),"",IF(G45&lt;=E45,0,NETWORKDAYS(E45,G45,$J$5:$J$14)-1))</f>
        <v/>
      </c>
    </row>
  </sheetData>
  <conditionalFormatting sqref="H6:H45">
    <cfRule type="cellIs" priority="1" operator="greaterThan" dxfId="0">
      <formula>0</formula>
    </cfRule>
  </conditionalFormatting>
  <conditionalFormatting sqref="F6:F45">
    <cfRule type="cellIs" priority="2" operator="equal" dxfId="1">
      <formula>"Blocked"</formula>
    </cfRule>
  </conditionalFormatting>
  <dataValidations count="1">
    <dataValidation sqref="F6:F45" showDropDown="0" showInputMessage="0" showErrorMessage="1" allowBlank="1" errorTitle="Invalid entry" error="Pick a value from the list." type="list">
      <formula1>"Open,In progress,Complete,Blocked"</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L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18" customWidth="1" min="3" max="3"/>
    <col width="13" customWidth="1" min="4" max="4"/>
    <col width="13" customWidth="1" min="5" max="5"/>
    <col width="15" customWidth="1" min="6" max="6"/>
    <col width="11" customWidth="1" min="7" max="7"/>
    <col width="11" customWidth="1" min="8" max="8"/>
    <col width="20" customWidth="1" min="9" max="9"/>
    <col width="26" customWidth="1" min="11" max="11"/>
    <col width="10" customWidth="1" min="12" max="12"/>
  </cols>
  <sheetData>
    <row r="1">
      <c r="A1" s="1" t="inlineStr">
        <is>
          <t>RECONCILIATION TRACKER</t>
        </is>
      </c>
    </row>
    <row r="2">
      <c r="A2" s="4" t="inlineStr">
        <is>
          <t>One row per account. Enter the period end date on the Close Calendar tab. Example rows are placeholders.</t>
        </is>
      </c>
    </row>
    <row r="4" ht="34" customHeight="1">
      <c r="A4" s="7" t="inlineStr">
        <is>
          <t>Account</t>
        </is>
      </c>
      <c r="B4" s="7" t="inlineStr">
        <is>
          <t>Owner (role)</t>
        </is>
      </c>
      <c r="C4" s="7" t="inlineStr">
        <is>
          <t>Reviewer (role)</t>
        </is>
      </c>
      <c r="D4" s="7" t="inlineStr">
        <is>
          <t>Date prepared</t>
        </is>
      </c>
      <c r="E4" s="7" t="inlineStr">
        <is>
          <t>Date reviewed</t>
        </is>
      </c>
      <c r="F4" s="7" t="inlineStr">
        <is>
          <t>Unreconciled difference</t>
        </is>
      </c>
      <c r="G4" s="7" t="inlineStr">
        <is>
          <t>Days to prepare</t>
        </is>
      </c>
      <c r="H4" s="7" t="inlineStr">
        <is>
          <t>Days to review</t>
        </is>
      </c>
      <c r="I4" s="7" t="inlineStr">
        <is>
          <t>Flag</t>
        </is>
      </c>
      <c r="K4" s="5" t="inlineStr">
        <is>
          <t>Summary</t>
        </is>
      </c>
    </row>
    <row r="5">
      <c r="A5" s="8" t="inlineStr">
        <is>
          <t>Operating bank account</t>
        </is>
      </c>
      <c r="B5" s="8" t="inlineStr">
        <is>
          <t>Treasury analyst</t>
        </is>
      </c>
      <c r="C5" s="8" t="inlineStr">
        <is>
          <t>Controller</t>
        </is>
      </c>
      <c r="D5" s="10" t="n">
        <v>46267</v>
      </c>
      <c r="E5" s="10" t="n">
        <v>46269</v>
      </c>
      <c r="F5" s="12" t="n">
        <v>0</v>
      </c>
      <c r="G5" s="11">
        <f>IF(OR(D5="",'Close Calendar'!$B$3=""),"",NETWORKDAYS('Close Calendar'!$B$3,D5,'Close Calendar'!$J$5:$J$14)-1)</f>
        <v/>
      </c>
      <c r="H5" s="11">
        <f>IF(OR(D5="",E5=""),"",NETWORKDAYS(D5,E5,'Close Calendar'!$J$5:$J$14)-1)</f>
        <v/>
      </c>
      <c r="I5" s="11">
        <f>IF(A5="","",IF(D5="","Not prepared",IF(E5="","Awaiting review",IF(AND(ISNUMBER(F5),F5&lt;&gt;0),"Unreconciled difference","Complete"))))</f>
        <v/>
      </c>
      <c r="K5" s="13" t="inlineStr">
        <is>
          <t>Accounts listed</t>
        </is>
      </c>
      <c r="L5" s="14">
        <f>COUNTA(A5:A64)</f>
        <v/>
      </c>
    </row>
    <row r="6">
      <c r="A6" s="8" t="inlineStr">
        <is>
          <t>Payroll clearing</t>
        </is>
      </c>
      <c r="B6" s="8" t="inlineStr">
        <is>
          <t>Payroll accountant</t>
        </is>
      </c>
      <c r="C6" s="8" t="inlineStr">
        <is>
          <t>Controller</t>
        </is>
      </c>
      <c r="D6" s="10" t="n">
        <v>46268</v>
      </c>
      <c r="E6" s="10" t="n">
        <v>46269</v>
      </c>
      <c r="F6" s="12" t="n">
        <v>0</v>
      </c>
      <c r="G6" s="11">
        <f>IF(OR(D6="",'Close Calendar'!$B$3=""),"",NETWORKDAYS('Close Calendar'!$B$3,D6,'Close Calendar'!$J$5:$J$14)-1)</f>
        <v/>
      </c>
      <c r="H6" s="11">
        <f>IF(OR(D6="",E6=""),"",NETWORKDAYS(D6,E6,'Close Calendar'!$J$5:$J$14)-1)</f>
        <v/>
      </c>
      <c r="I6" s="11">
        <f>IF(A6="","",IF(D6="","Not prepared",IF(E6="","Awaiting review",IF(AND(ISNUMBER(F6),F6&lt;&gt;0),"Unreconciled difference","Complete"))))</f>
        <v/>
      </c>
      <c r="K6" s="13" t="inlineStr">
        <is>
          <t>Complete</t>
        </is>
      </c>
      <c r="L6" s="14">
        <f>COUNTIF(I5:I64,"Complete")</f>
        <v/>
      </c>
    </row>
    <row r="7">
      <c r="A7" s="8" t="inlineStr">
        <is>
          <t>Accounts receivable control</t>
        </is>
      </c>
      <c r="B7" s="8" t="inlineStr">
        <is>
          <t>AR analyst</t>
        </is>
      </c>
      <c r="C7" s="8" t="inlineStr">
        <is>
          <t>Controller</t>
        </is>
      </c>
      <c r="D7" s="10" t="n">
        <v>46269</v>
      </c>
      <c r="E7" s="10" t="n">
        <v>46273</v>
      </c>
      <c r="F7" s="12" t="n">
        <v>1250.4</v>
      </c>
      <c r="G7" s="11">
        <f>IF(OR(D7="",'Close Calendar'!$B$3=""),"",NETWORKDAYS('Close Calendar'!$B$3,D7,'Close Calendar'!$J$5:$J$14)-1)</f>
        <v/>
      </c>
      <c r="H7" s="11">
        <f>IF(OR(D7="",E7=""),"",NETWORKDAYS(D7,E7,'Close Calendar'!$J$5:$J$14)-1)</f>
        <v/>
      </c>
      <c r="I7" s="11">
        <f>IF(A7="","",IF(D7="","Not prepared",IF(E7="","Awaiting review",IF(AND(ISNUMBER(F7),F7&lt;&gt;0),"Unreconciled difference","Complete"))))</f>
        <v/>
      </c>
      <c r="K7" s="13" t="inlineStr">
        <is>
          <t>Complete share</t>
        </is>
      </c>
      <c r="L7" s="15">
        <f>IF(L5=0,"",L6/L5)</f>
        <v/>
      </c>
    </row>
    <row r="8">
      <c r="A8" s="8" t="inlineStr">
        <is>
          <t>Accounts payable control</t>
        </is>
      </c>
      <c r="B8" s="8" t="inlineStr">
        <is>
          <t>AP analyst</t>
        </is>
      </c>
      <c r="C8" s="8" t="inlineStr">
        <is>
          <t>Controller</t>
        </is>
      </c>
      <c r="D8" s="10" t="n">
        <v>46269</v>
      </c>
      <c r="E8" s="10" t="n">
        <v>46273</v>
      </c>
      <c r="F8" s="12" t="n">
        <v>0</v>
      </c>
      <c r="G8" s="11">
        <f>IF(OR(D8="",'Close Calendar'!$B$3=""),"",NETWORKDAYS('Close Calendar'!$B$3,D8,'Close Calendar'!$J$5:$J$14)-1)</f>
        <v/>
      </c>
      <c r="H8" s="11">
        <f>IF(OR(D8="",E8=""),"",NETWORKDAYS(D8,E8,'Close Calendar'!$J$5:$J$14)-1)</f>
        <v/>
      </c>
      <c r="I8" s="11">
        <f>IF(A8="","",IF(D8="","Not prepared",IF(E8="","Awaiting review",IF(AND(ISNUMBER(F8),F8&lt;&gt;0),"Unreconciled difference","Complete"))))</f>
        <v/>
      </c>
      <c r="K8" s="13" t="inlineStr">
        <is>
          <t>Unreconciled differences</t>
        </is>
      </c>
      <c r="L8" s="14">
        <f>COUNTIF(I5:I64,"Unreconciled difference")</f>
        <v/>
      </c>
    </row>
    <row r="9">
      <c r="A9" s="8" t="inlineStr">
        <is>
          <t>Fixed assets</t>
        </is>
      </c>
      <c r="B9" s="8" t="inlineStr">
        <is>
          <t>Cost accountant</t>
        </is>
      </c>
      <c r="C9" s="8" t="inlineStr">
        <is>
          <t>Controller</t>
        </is>
      </c>
      <c r="D9" s="10" t="n">
        <v>46274</v>
      </c>
      <c r="E9" s="10" t="n"/>
      <c r="F9" s="12" t="n">
        <v>0</v>
      </c>
      <c r="G9" s="11">
        <f>IF(OR(D9="",'Close Calendar'!$B$3=""),"",NETWORKDAYS('Close Calendar'!$B$3,D9,'Close Calendar'!$J$5:$J$14)-1)</f>
        <v/>
      </c>
      <c r="H9" s="11">
        <f>IF(OR(D9="",E9=""),"",NETWORKDAYS(D9,E9,'Close Calendar'!$J$5:$J$14)-1)</f>
        <v/>
      </c>
      <c r="I9" s="11">
        <f>IF(A9="","",IF(D9="","Not prepared",IF(E9="","Awaiting review",IF(AND(ISNUMBER(F9),F9&lt;&gt;0),"Unreconciled difference","Complete"))))</f>
        <v/>
      </c>
      <c r="K9" s="13" t="inlineStr">
        <is>
          <t>Average days to prepare</t>
        </is>
      </c>
      <c r="L9" s="16">
        <f>IFERROR(AVERAGE(G5:G64),"")</f>
        <v/>
      </c>
    </row>
    <row r="10">
      <c r="A10" s="8" t="inlineStr">
        <is>
          <t>Accrued liabilities</t>
        </is>
      </c>
      <c r="B10" s="8" t="inlineStr">
        <is>
          <t>GL accountant</t>
        </is>
      </c>
      <c r="C10" s="8" t="inlineStr">
        <is>
          <t>Controller</t>
        </is>
      </c>
      <c r="D10" s="10" t="n">
        <v>46273</v>
      </c>
      <c r="E10" s="10" t="n">
        <v>46275</v>
      </c>
      <c r="F10" s="12" t="n">
        <v>-310</v>
      </c>
      <c r="G10" s="11">
        <f>IF(OR(D10="",'Close Calendar'!$B$3=""),"",NETWORKDAYS('Close Calendar'!$B$3,D10,'Close Calendar'!$J$5:$J$14)-1)</f>
        <v/>
      </c>
      <c r="H10" s="11">
        <f>IF(OR(D10="",E10=""),"",NETWORKDAYS(D10,E10,'Close Calendar'!$J$5:$J$14)-1)</f>
        <v/>
      </c>
      <c r="I10" s="11">
        <f>IF(A10="","",IF(D10="","Not prepared",IF(E10="","Awaiting review",IF(AND(ISNUMBER(F10),F10&lt;&gt;0),"Unreconciled difference","Complete"))))</f>
        <v/>
      </c>
    </row>
    <row r="11">
      <c r="A11" s="8" t="inlineStr">
        <is>
          <t>Intercompany</t>
        </is>
      </c>
      <c r="B11" s="8" t="inlineStr">
        <is>
          <t>Consolidation lead</t>
        </is>
      </c>
      <c r="C11" s="8" t="inlineStr">
        <is>
          <t>Controller</t>
        </is>
      </c>
      <c r="D11" s="10" t="n"/>
      <c r="E11" s="10" t="n"/>
      <c r="F11" s="12" t="n"/>
      <c r="G11" s="11">
        <f>IF(OR(D11="",'Close Calendar'!$B$3=""),"",NETWORKDAYS('Close Calendar'!$B$3,D11,'Close Calendar'!$J$5:$J$14)-1)</f>
        <v/>
      </c>
      <c r="H11" s="11">
        <f>IF(OR(D11="",E11=""),"",NETWORKDAYS(D11,E11,'Close Calendar'!$J$5:$J$14)-1)</f>
        <v/>
      </c>
      <c r="I11" s="11">
        <f>IF(A11="","",IF(D11="","Not prepared",IF(E11="","Awaiting review",IF(AND(ISNUMBER(F11),F11&lt;&gt;0),"Unreconciled difference","Complete"))))</f>
        <v/>
      </c>
    </row>
    <row r="12">
      <c r="A12" s="8" t="n"/>
      <c r="B12" s="8" t="n"/>
      <c r="C12" s="8" t="n"/>
      <c r="D12" s="10" t="n"/>
      <c r="E12" s="10" t="n"/>
      <c r="F12" s="12" t="n"/>
      <c r="G12" s="11">
        <f>IF(OR(D12="",'Close Calendar'!$B$3=""),"",NETWORKDAYS('Close Calendar'!$B$3,D12,'Close Calendar'!$J$5:$J$14)-1)</f>
        <v/>
      </c>
      <c r="H12" s="11">
        <f>IF(OR(D12="",E12=""),"",NETWORKDAYS(D12,E12,'Close Calendar'!$J$5:$J$14)-1)</f>
        <v/>
      </c>
      <c r="I12" s="11">
        <f>IF(A12="","",IF(D12="","Not prepared",IF(E12="","Awaiting review",IF(AND(ISNUMBER(F12),F12&lt;&gt;0),"Unreconciled difference","Complete"))))</f>
        <v/>
      </c>
    </row>
    <row r="13">
      <c r="A13" s="8" t="n"/>
      <c r="B13" s="8" t="n"/>
      <c r="C13" s="8" t="n"/>
      <c r="D13" s="10" t="n"/>
      <c r="E13" s="10" t="n"/>
      <c r="F13" s="12" t="n"/>
      <c r="G13" s="11">
        <f>IF(OR(D13="",'Close Calendar'!$B$3=""),"",NETWORKDAYS('Close Calendar'!$B$3,D13,'Close Calendar'!$J$5:$J$14)-1)</f>
        <v/>
      </c>
      <c r="H13" s="11">
        <f>IF(OR(D13="",E13=""),"",NETWORKDAYS(D13,E13,'Close Calendar'!$J$5:$J$14)-1)</f>
        <v/>
      </c>
      <c r="I13" s="11">
        <f>IF(A13="","",IF(D13="","Not prepared",IF(E13="","Awaiting review",IF(AND(ISNUMBER(F13),F13&lt;&gt;0),"Unreconciled difference","Complete"))))</f>
        <v/>
      </c>
    </row>
    <row r="14">
      <c r="A14" s="8" t="n"/>
      <c r="B14" s="8" t="n"/>
      <c r="C14" s="8" t="n"/>
      <c r="D14" s="10" t="n"/>
      <c r="E14" s="10" t="n"/>
      <c r="F14" s="12" t="n"/>
      <c r="G14" s="11">
        <f>IF(OR(D14="",'Close Calendar'!$B$3=""),"",NETWORKDAYS('Close Calendar'!$B$3,D14,'Close Calendar'!$J$5:$J$14)-1)</f>
        <v/>
      </c>
      <c r="H14" s="11">
        <f>IF(OR(D14="",E14=""),"",NETWORKDAYS(D14,E14,'Close Calendar'!$J$5:$J$14)-1)</f>
        <v/>
      </c>
      <c r="I14" s="11">
        <f>IF(A14="","",IF(D14="","Not prepared",IF(E14="","Awaiting review",IF(AND(ISNUMBER(F14),F14&lt;&gt;0),"Unreconciled difference","Complete"))))</f>
        <v/>
      </c>
    </row>
    <row r="15">
      <c r="A15" s="8" t="n"/>
      <c r="B15" s="8" t="n"/>
      <c r="C15" s="8" t="n"/>
      <c r="D15" s="10" t="n"/>
      <c r="E15" s="10" t="n"/>
      <c r="F15" s="12" t="n"/>
      <c r="G15" s="11">
        <f>IF(OR(D15="",'Close Calendar'!$B$3=""),"",NETWORKDAYS('Close Calendar'!$B$3,D15,'Close Calendar'!$J$5:$J$14)-1)</f>
        <v/>
      </c>
      <c r="H15" s="11">
        <f>IF(OR(D15="",E15=""),"",NETWORKDAYS(D15,E15,'Close Calendar'!$J$5:$J$14)-1)</f>
        <v/>
      </c>
      <c r="I15" s="11">
        <f>IF(A15="","",IF(D15="","Not prepared",IF(E15="","Awaiting review",IF(AND(ISNUMBER(F15),F15&lt;&gt;0),"Unreconciled difference","Complete"))))</f>
        <v/>
      </c>
    </row>
    <row r="16">
      <c r="A16" s="8" t="n"/>
      <c r="B16" s="8" t="n"/>
      <c r="C16" s="8" t="n"/>
      <c r="D16" s="10" t="n"/>
      <c r="E16" s="10" t="n"/>
      <c r="F16" s="12" t="n"/>
      <c r="G16" s="11">
        <f>IF(OR(D16="",'Close Calendar'!$B$3=""),"",NETWORKDAYS('Close Calendar'!$B$3,D16,'Close Calendar'!$J$5:$J$14)-1)</f>
        <v/>
      </c>
      <c r="H16" s="11">
        <f>IF(OR(D16="",E16=""),"",NETWORKDAYS(D16,E16,'Close Calendar'!$J$5:$J$14)-1)</f>
        <v/>
      </c>
      <c r="I16" s="11">
        <f>IF(A16="","",IF(D16="","Not prepared",IF(E16="","Awaiting review",IF(AND(ISNUMBER(F16),F16&lt;&gt;0),"Unreconciled difference","Complete"))))</f>
        <v/>
      </c>
    </row>
    <row r="17">
      <c r="A17" s="8" t="n"/>
      <c r="B17" s="8" t="n"/>
      <c r="C17" s="8" t="n"/>
      <c r="D17" s="10" t="n"/>
      <c r="E17" s="10" t="n"/>
      <c r="F17" s="12" t="n"/>
      <c r="G17" s="11">
        <f>IF(OR(D17="",'Close Calendar'!$B$3=""),"",NETWORKDAYS('Close Calendar'!$B$3,D17,'Close Calendar'!$J$5:$J$14)-1)</f>
        <v/>
      </c>
      <c r="H17" s="11">
        <f>IF(OR(D17="",E17=""),"",NETWORKDAYS(D17,E17,'Close Calendar'!$J$5:$J$14)-1)</f>
        <v/>
      </c>
      <c r="I17" s="11">
        <f>IF(A17="","",IF(D17="","Not prepared",IF(E17="","Awaiting review",IF(AND(ISNUMBER(F17),F17&lt;&gt;0),"Unreconciled difference","Complete"))))</f>
        <v/>
      </c>
    </row>
    <row r="18">
      <c r="A18" s="8" t="n"/>
      <c r="B18" s="8" t="n"/>
      <c r="C18" s="8" t="n"/>
      <c r="D18" s="10" t="n"/>
      <c r="E18" s="10" t="n"/>
      <c r="F18" s="12" t="n"/>
      <c r="G18" s="11">
        <f>IF(OR(D18="",'Close Calendar'!$B$3=""),"",NETWORKDAYS('Close Calendar'!$B$3,D18,'Close Calendar'!$J$5:$J$14)-1)</f>
        <v/>
      </c>
      <c r="H18" s="11">
        <f>IF(OR(D18="",E18=""),"",NETWORKDAYS(D18,E18,'Close Calendar'!$J$5:$J$14)-1)</f>
        <v/>
      </c>
      <c r="I18" s="11">
        <f>IF(A18="","",IF(D18="","Not prepared",IF(E18="","Awaiting review",IF(AND(ISNUMBER(F18),F18&lt;&gt;0),"Unreconciled difference","Complete"))))</f>
        <v/>
      </c>
    </row>
    <row r="19">
      <c r="A19" s="8" t="n"/>
      <c r="B19" s="8" t="n"/>
      <c r="C19" s="8" t="n"/>
      <c r="D19" s="10" t="n"/>
      <c r="E19" s="10" t="n"/>
      <c r="F19" s="12" t="n"/>
      <c r="G19" s="11">
        <f>IF(OR(D19="",'Close Calendar'!$B$3=""),"",NETWORKDAYS('Close Calendar'!$B$3,D19,'Close Calendar'!$J$5:$J$14)-1)</f>
        <v/>
      </c>
      <c r="H19" s="11">
        <f>IF(OR(D19="",E19=""),"",NETWORKDAYS(D19,E19,'Close Calendar'!$J$5:$J$14)-1)</f>
        <v/>
      </c>
      <c r="I19" s="11">
        <f>IF(A19="","",IF(D19="","Not prepared",IF(E19="","Awaiting review",IF(AND(ISNUMBER(F19),F19&lt;&gt;0),"Unreconciled difference","Complete"))))</f>
        <v/>
      </c>
    </row>
    <row r="20">
      <c r="A20" s="8" t="n"/>
      <c r="B20" s="8" t="n"/>
      <c r="C20" s="8" t="n"/>
      <c r="D20" s="10" t="n"/>
      <c r="E20" s="10" t="n"/>
      <c r="F20" s="12" t="n"/>
      <c r="G20" s="11">
        <f>IF(OR(D20="",'Close Calendar'!$B$3=""),"",NETWORKDAYS('Close Calendar'!$B$3,D20,'Close Calendar'!$J$5:$J$14)-1)</f>
        <v/>
      </c>
      <c r="H20" s="11">
        <f>IF(OR(D20="",E20=""),"",NETWORKDAYS(D20,E20,'Close Calendar'!$J$5:$J$14)-1)</f>
        <v/>
      </c>
      <c r="I20" s="11">
        <f>IF(A20="","",IF(D20="","Not prepared",IF(E20="","Awaiting review",IF(AND(ISNUMBER(F20),F20&lt;&gt;0),"Unreconciled difference","Complete"))))</f>
        <v/>
      </c>
    </row>
    <row r="21">
      <c r="A21" s="8" t="n"/>
      <c r="B21" s="8" t="n"/>
      <c r="C21" s="8" t="n"/>
      <c r="D21" s="10" t="n"/>
      <c r="E21" s="10" t="n"/>
      <c r="F21" s="12" t="n"/>
      <c r="G21" s="11">
        <f>IF(OR(D21="",'Close Calendar'!$B$3=""),"",NETWORKDAYS('Close Calendar'!$B$3,D21,'Close Calendar'!$J$5:$J$14)-1)</f>
        <v/>
      </c>
      <c r="H21" s="11">
        <f>IF(OR(D21="",E21=""),"",NETWORKDAYS(D21,E21,'Close Calendar'!$J$5:$J$14)-1)</f>
        <v/>
      </c>
      <c r="I21" s="11">
        <f>IF(A21="","",IF(D21="","Not prepared",IF(E21="","Awaiting review",IF(AND(ISNUMBER(F21),F21&lt;&gt;0),"Unreconciled difference","Complete"))))</f>
        <v/>
      </c>
    </row>
    <row r="22">
      <c r="A22" s="8" t="n"/>
      <c r="B22" s="8" t="n"/>
      <c r="C22" s="8" t="n"/>
      <c r="D22" s="10" t="n"/>
      <c r="E22" s="10" t="n"/>
      <c r="F22" s="12" t="n"/>
      <c r="G22" s="11">
        <f>IF(OR(D22="",'Close Calendar'!$B$3=""),"",NETWORKDAYS('Close Calendar'!$B$3,D22,'Close Calendar'!$J$5:$J$14)-1)</f>
        <v/>
      </c>
      <c r="H22" s="11">
        <f>IF(OR(D22="",E22=""),"",NETWORKDAYS(D22,E22,'Close Calendar'!$J$5:$J$14)-1)</f>
        <v/>
      </c>
      <c r="I22" s="11">
        <f>IF(A22="","",IF(D22="","Not prepared",IF(E22="","Awaiting review",IF(AND(ISNUMBER(F22),F22&lt;&gt;0),"Unreconciled difference","Complete"))))</f>
        <v/>
      </c>
    </row>
    <row r="23">
      <c r="A23" s="8" t="n"/>
      <c r="B23" s="8" t="n"/>
      <c r="C23" s="8" t="n"/>
      <c r="D23" s="10" t="n"/>
      <c r="E23" s="10" t="n"/>
      <c r="F23" s="12" t="n"/>
      <c r="G23" s="11">
        <f>IF(OR(D23="",'Close Calendar'!$B$3=""),"",NETWORKDAYS('Close Calendar'!$B$3,D23,'Close Calendar'!$J$5:$J$14)-1)</f>
        <v/>
      </c>
      <c r="H23" s="11">
        <f>IF(OR(D23="",E23=""),"",NETWORKDAYS(D23,E23,'Close Calendar'!$J$5:$J$14)-1)</f>
        <v/>
      </c>
      <c r="I23" s="11">
        <f>IF(A23="","",IF(D23="","Not prepared",IF(E23="","Awaiting review",IF(AND(ISNUMBER(F23),F23&lt;&gt;0),"Unreconciled difference","Complete"))))</f>
        <v/>
      </c>
    </row>
    <row r="24">
      <c r="A24" s="8" t="n"/>
      <c r="B24" s="8" t="n"/>
      <c r="C24" s="8" t="n"/>
      <c r="D24" s="10" t="n"/>
      <c r="E24" s="10" t="n"/>
      <c r="F24" s="12" t="n"/>
      <c r="G24" s="11">
        <f>IF(OR(D24="",'Close Calendar'!$B$3=""),"",NETWORKDAYS('Close Calendar'!$B$3,D24,'Close Calendar'!$J$5:$J$14)-1)</f>
        <v/>
      </c>
      <c r="H24" s="11">
        <f>IF(OR(D24="",E24=""),"",NETWORKDAYS(D24,E24,'Close Calendar'!$J$5:$J$14)-1)</f>
        <v/>
      </c>
      <c r="I24" s="11">
        <f>IF(A24="","",IF(D24="","Not prepared",IF(E24="","Awaiting review",IF(AND(ISNUMBER(F24),F24&lt;&gt;0),"Unreconciled difference","Complete"))))</f>
        <v/>
      </c>
    </row>
    <row r="25">
      <c r="A25" s="8" t="n"/>
      <c r="B25" s="8" t="n"/>
      <c r="C25" s="8" t="n"/>
      <c r="D25" s="10" t="n"/>
      <c r="E25" s="10" t="n"/>
      <c r="F25" s="12" t="n"/>
      <c r="G25" s="11">
        <f>IF(OR(D25="",'Close Calendar'!$B$3=""),"",NETWORKDAYS('Close Calendar'!$B$3,D25,'Close Calendar'!$J$5:$J$14)-1)</f>
        <v/>
      </c>
      <c r="H25" s="11">
        <f>IF(OR(D25="",E25=""),"",NETWORKDAYS(D25,E25,'Close Calendar'!$J$5:$J$14)-1)</f>
        <v/>
      </c>
      <c r="I25" s="11">
        <f>IF(A25="","",IF(D25="","Not prepared",IF(E25="","Awaiting review",IF(AND(ISNUMBER(F25),F25&lt;&gt;0),"Unreconciled difference","Complete"))))</f>
        <v/>
      </c>
    </row>
    <row r="26">
      <c r="A26" s="8" t="n"/>
      <c r="B26" s="8" t="n"/>
      <c r="C26" s="8" t="n"/>
      <c r="D26" s="10" t="n"/>
      <c r="E26" s="10" t="n"/>
      <c r="F26" s="12" t="n"/>
      <c r="G26" s="11">
        <f>IF(OR(D26="",'Close Calendar'!$B$3=""),"",NETWORKDAYS('Close Calendar'!$B$3,D26,'Close Calendar'!$J$5:$J$14)-1)</f>
        <v/>
      </c>
      <c r="H26" s="11">
        <f>IF(OR(D26="",E26=""),"",NETWORKDAYS(D26,E26,'Close Calendar'!$J$5:$J$14)-1)</f>
        <v/>
      </c>
      <c r="I26" s="11">
        <f>IF(A26="","",IF(D26="","Not prepared",IF(E26="","Awaiting review",IF(AND(ISNUMBER(F26),F26&lt;&gt;0),"Unreconciled difference","Complete"))))</f>
        <v/>
      </c>
    </row>
    <row r="27">
      <c r="A27" s="8" t="n"/>
      <c r="B27" s="8" t="n"/>
      <c r="C27" s="8" t="n"/>
      <c r="D27" s="10" t="n"/>
      <c r="E27" s="10" t="n"/>
      <c r="F27" s="12" t="n"/>
      <c r="G27" s="11">
        <f>IF(OR(D27="",'Close Calendar'!$B$3=""),"",NETWORKDAYS('Close Calendar'!$B$3,D27,'Close Calendar'!$J$5:$J$14)-1)</f>
        <v/>
      </c>
      <c r="H27" s="11">
        <f>IF(OR(D27="",E27=""),"",NETWORKDAYS(D27,E27,'Close Calendar'!$J$5:$J$14)-1)</f>
        <v/>
      </c>
      <c r="I27" s="11">
        <f>IF(A27="","",IF(D27="","Not prepared",IF(E27="","Awaiting review",IF(AND(ISNUMBER(F27),F27&lt;&gt;0),"Unreconciled difference","Complete"))))</f>
        <v/>
      </c>
    </row>
    <row r="28">
      <c r="A28" s="8" t="n"/>
      <c r="B28" s="8" t="n"/>
      <c r="C28" s="8" t="n"/>
      <c r="D28" s="10" t="n"/>
      <c r="E28" s="10" t="n"/>
      <c r="F28" s="12" t="n"/>
      <c r="G28" s="11">
        <f>IF(OR(D28="",'Close Calendar'!$B$3=""),"",NETWORKDAYS('Close Calendar'!$B$3,D28,'Close Calendar'!$J$5:$J$14)-1)</f>
        <v/>
      </c>
      <c r="H28" s="11">
        <f>IF(OR(D28="",E28=""),"",NETWORKDAYS(D28,E28,'Close Calendar'!$J$5:$J$14)-1)</f>
        <v/>
      </c>
      <c r="I28" s="11">
        <f>IF(A28="","",IF(D28="","Not prepared",IF(E28="","Awaiting review",IF(AND(ISNUMBER(F28),F28&lt;&gt;0),"Unreconciled difference","Complete"))))</f>
        <v/>
      </c>
    </row>
    <row r="29">
      <c r="A29" s="8" t="n"/>
      <c r="B29" s="8" t="n"/>
      <c r="C29" s="8" t="n"/>
      <c r="D29" s="10" t="n"/>
      <c r="E29" s="10" t="n"/>
      <c r="F29" s="12" t="n"/>
      <c r="G29" s="11">
        <f>IF(OR(D29="",'Close Calendar'!$B$3=""),"",NETWORKDAYS('Close Calendar'!$B$3,D29,'Close Calendar'!$J$5:$J$14)-1)</f>
        <v/>
      </c>
      <c r="H29" s="11">
        <f>IF(OR(D29="",E29=""),"",NETWORKDAYS(D29,E29,'Close Calendar'!$J$5:$J$14)-1)</f>
        <v/>
      </c>
      <c r="I29" s="11">
        <f>IF(A29="","",IF(D29="","Not prepared",IF(E29="","Awaiting review",IF(AND(ISNUMBER(F29),F29&lt;&gt;0),"Unreconciled difference","Complete"))))</f>
        <v/>
      </c>
    </row>
    <row r="30">
      <c r="A30" s="8" t="n"/>
      <c r="B30" s="8" t="n"/>
      <c r="C30" s="8" t="n"/>
      <c r="D30" s="10" t="n"/>
      <c r="E30" s="10" t="n"/>
      <c r="F30" s="12" t="n"/>
      <c r="G30" s="11">
        <f>IF(OR(D30="",'Close Calendar'!$B$3=""),"",NETWORKDAYS('Close Calendar'!$B$3,D30,'Close Calendar'!$J$5:$J$14)-1)</f>
        <v/>
      </c>
      <c r="H30" s="11">
        <f>IF(OR(D30="",E30=""),"",NETWORKDAYS(D30,E30,'Close Calendar'!$J$5:$J$14)-1)</f>
        <v/>
      </c>
      <c r="I30" s="11">
        <f>IF(A30="","",IF(D30="","Not prepared",IF(E30="","Awaiting review",IF(AND(ISNUMBER(F30),F30&lt;&gt;0),"Unreconciled difference","Complete"))))</f>
        <v/>
      </c>
    </row>
    <row r="31">
      <c r="A31" s="8" t="n"/>
      <c r="B31" s="8" t="n"/>
      <c r="C31" s="8" t="n"/>
      <c r="D31" s="10" t="n"/>
      <c r="E31" s="10" t="n"/>
      <c r="F31" s="12" t="n"/>
      <c r="G31" s="11">
        <f>IF(OR(D31="",'Close Calendar'!$B$3=""),"",NETWORKDAYS('Close Calendar'!$B$3,D31,'Close Calendar'!$J$5:$J$14)-1)</f>
        <v/>
      </c>
      <c r="H31" s="11">
        <f>IF(OR(D31="",E31=""),"",NETWORKDAYS(D31,E31,'Close Calendar'!$J$5:$J$14)-1)</f>
        <v/>
      </c>
      <c r="I31" s="11">
        <f>IF(A31="","",IF(D31="","Not prepared",IF(E31="","Awaiting review",IF(AND(ISNUMBER(F31),F31&lt;&gt;0),"Unreconciled difference","Complete"))))</f>
        <v/>
      </c>
    </row>
    <row r="32">
      <c r="A32" s="8" t="n"/>
      <c r="B32" s="8" t="n"/>
      <c r="C32" s="8" t="n"/>
      <c r="D32" s="10" t="n"/>
      <c r="E32" s="10" t="n"/>
      <c r="F32" s="12" t="n"/>
      <c r="G32" s="11">
        <f>IF(OR(D32="",'Close Calendar'!$B$3=""),"",NETWORKDAYS('Close Calendar'!$B$3,D32,'Close Calendar'!$J$5:$J$14)-1)</f>
        <v/>
      </c>
      <c r="H32" s="11">
        <f>IF(OR(D32="",E32=""),"",NETWORKDAYS(D32,E32,'Close Calendar'!$J$5:$J$14)-1)</f>
        <v/>
      </c>
      <c r="I32" s="11">
        <f>IF(A32="","",IF(D32="","Not prepared",IF(E32="","Awaiting review",IF(AND(ISNUMBER(F32),F32&lt;&gt;0),"Unreconciled difference","Complete"))))</f>
        <v/>
      </c>
    </row>
    <row r="33">
      <c r="A33" s="8" t="n"/>
      <c r="B33" s="8" t="n"/>
      <c r="C33" s="8" t="n"/>
      <c r="D33" s="10" t="n"/>
      <c r="E33" s="10" t="n"/>
      <c r="F33" s="12" t="n"/>
      <c r="G33" s="11">
        <f>IF(OR(D33="",'Close Calendar'!$B$3=""),"",NETWORKDAYS('Close Calendar'!$B$3,D33,'Close Calendar'!$J$5:$J$14)-1)</f>
        <v/>
      </c>
      <c r="H33" s="11">
        <f>IF(OR(D33="",E33=""),"",NETWORKDAYS(D33,E33,'Close Calendar'!$J$5:$J$14)-1)</f>
        <v/>
      </c>
      <c r="I33" s="11">
        <f>IF(A33="","",IF(D33="","Not prepared",IF(E33="","Awaiting review",IF(AND(ISNUMBER(F33),F33&lt;&gt;0),"Unreconciled difference","Complete"))))</f>
        <v/>
      </c>
    </row>
    <row r="34">
      <c r="A34" s="8" t="n"/>
      <c r="B34" s="8" t="n"/>
      <c r="C34" s="8" t="n"/>
      <c r="D34" s="10" t="n"/>
      <c r="E34" s="10" t="n"/>
      <c r="F34" s="12" t="n"/>
      <c r="G34" s="11">
        <f>IF(OR(D34="",'Close Calendar'!$B$3=""),"",NETWORKDAYS('Close Calendar'!$B$3,D34,'Close Calendar'!$J$5:$J$14)-1)</f>
        <v/>
      </c>
      <c r="H34" s="11">
        <f>IF(OR(D34="",E34=""),"",NETWORKDAYS(D34,E34,'Close Calendar'!$J$5:$J$14)-1)</f>
        <v/>
      </c>
      <c r="I34" s="11">
        <f>IF(A34="","",IF(D34="","Not prepared",IF(E34="","Awaiting review",IF(AND(ISNUMBER(F34),F34&lt;&gt;0),"Unreconciled difference","Complete"))))</f>
        <v/>
      </c>
    </row>
    <row r="35">
      <c r="A35" s="8" t="n"/>
      <c r="B35" s="8" t="n"/>
      <c r="C35" s="8" t="n"/>
      <c r="D35" s="10" t="n"/>
      <c r="E35" s="10" t="n"/>
      <c r="F35" s="12" t="n"/>
      <c r="G35" s="11">
        <f>IF(OR(D35="",'Close Calendar'!$B$3=""),"",NETWORKDAYS('Close Calendar'!$B$3,D35,'Close Calendar'!$J$5:$J$14)-1)</f>
        <v/>
      </c>
      <c r="H35" s="11">
        <f>IF(OR(D35="",E35=""),"",NETWORKDAYS(D35,E35,'Close Calendar'!$J$5:$J$14)-1)</f>
        <v/>
      </c>
      <c r="I35" s="11">
        <f>IF(A35="","",IF(D35="","Not prepared",IF(E35="","Awaiting review",IF(AND(ISNUMBER(F35),F35&lt;&gt;0),"Unreconciled difference","Complete"))))</f>
        <v/>
      </c>
    </row>
    <row r="36">
      <c r="A36" s="8" t="n"/>
      <c r="B36" s="8" t="n"/>
      <c r="C36" s="8" t="n"/>
      <c r="D36" s="10" t="n"/>
      <c r="E36" s="10" t="n"/>
      <c r="F36" s="12" t="n"/>
      <c r="G36" s="11">
        <f>IF(OR(D36="",'Close Calendar'!$B$3=""),"",NETWORKDAYS('Close Calendar'!$B$3,D36,'Close Calendar'!$J$5:$J$14)-1)</f>
        <v/>
      </c>
      <c r="H36" s="11">
        <f>IF(OR(D36="",E36=""),"",NETWORKDAYS(D36,E36,'Close Calendar'!$J$5:$J$14)-1)</f>
        <v/>
      </c>
      <c r="I36" s="11">
        <f>IF(A36="","",IF(D36="","Not prepared",IF(E36="","Awaiting review",IF(AND(ISNUMBER(F36),F36&lt;&gt;0),"Unreconciled difference","Complete"))))</f>
        <v/>
      </c>
    </row>
    <row r="37">
      <c r="A37" s="8" t="n"/>
      <c r="B37" s="8" t="n"/>
      <c r="C37" s="8" t="n"/>
      <c r="D37" s="10" t="n"/>
      <c r="E37" s="10" t="n"/>
      <c r="F37" s="12" t="n"/>
      <c r="G37" s="11">
        <f>IF(OR(D37="",'Close Calendar'!$B$3=""),"",NETWORKDAYS('Close Calendar'!$B$3,D37,'Close Calendar'!$J$5:$J$14)-1)</f>
        <v/>
      </c>
      <c r="H37" s="11">
        <f>IF(OR(D37="",E37=""),"",NETWORKDAYS(D37,E37,'Close Calendar'!$J$5:$J$14)-1)</f>
        <v/>
      </c>
      <c r="I37" s="11">
        <f>IF(A37="","",IF(D37="","Not prepared",IF(E37="","Awaiting review",IF(AND(ISNUMBER(F37),F37&lt;&gt;0),"Unreconciled difference","Complete"))))</f>
        <v/>
      </c>
    </row>
    <row r="38">
      <c r="A38" s="8" t="n"/>
      <c r="B38" s="8" t="n"/>
      <c r="C38" s="8" t="n"/>
      <c r="D38" s="10" t="n"/>
      <c r="E38" s="10" t="n"/>
      <c r="F38" s="12" t="n"/>
      <c r="G38" s="11">
        <f>IF(OR(D38="",'Close Calendar'!$B$3=""),"",NETWORKDAYS('Close Calendar'!$B$3,D38,'Close Calendar'!$J$5:$J$14)-1)</f>
        <v/>
      </c>
      <c r="H38" s="11">
        <f>IF(OR(D38="",E38=""),"",NETWORKDAYS(D38,E38,'Close Calendar'!$J$5:$J$14)-1)</f>
        <v/>
      </c>
      <c r="I38" s="11">
        <f>IF(A38="","",IF(D38="","Not prepared",IF(E38="","Awaiting review",IF(AND(ISNUMBER(F38),F38&lt;&gt;0),"Unreconciled difference","Complete"))))</f>
        <v/>
      </c>
    </row>
    <row r="39">
      <c r="A39" s="8" t="n"/>
      <c r="B39" s="8" t="n"/>
      <c r="C39" s="8" t="n"/>
      <c r="D39" s="10" t="n"/>
      <c r="E39" s="10" t="n"/>
      <c r="F39" s="12" t="n"/>
      <c r="G39" s="11">
        <f>IF(OR(D39="",'Close Calendar'!$B$3=""),"",NETWORKDAYS('Close Calendar'!$B$3,D39,'Close Calendar'!$J$5:$J$14)-1)</f>
        <v/>
      </c>
      <c r="H39" s="11">
        <f>IF(OR(D39="",E39=""),"",NETWORKDAYS(D39,E39,'Close Calendar'!$J$5:$J$14)-1)</f>
        <v/>
      </c>
      <c r="I39" s="11">
        <f>IF(A39="","",IF(D39="","Not prepared",IF(E39="","Awaiting review",IF(AND(ISNUMBER(F39),F39&lt;&gt;0),"Unreconciled difference","Complete"))))</f>
        <v/>
      </c>
    </row>
    <row r="40">
      <c r="A40" s="8" t="n"/>
      <c r="B40" s="8" t="n"/>
      <c r="C40" s="8" t="n"/>
      <c r="D40" s="10" t="n"/>
      <c r="E40" s="10" t="n"/>
      <c r="F40" s="12" t="n"/>
      <c r="G40" s="11">
        <f>IF(OR(D40="",'Close Calendar'!$B$3=""),"",NETWORKDAYS('Close Calendar'!$B$3,D40,'Close Calendar'!$J$5:$J$14)-1)</f>
        <v/>
      </c>
      <c r="H40" s="11">
        <f>IF(OR(D40="",E40=""),"",NETWORKDAYS(D40,E40,'Close Calendar'!$J$5:$J$14)-1)</f>
        <v/>
      </c>
      <c r="I40" s="11">
        <f>IF(A40="","",IF(D40="","Not prepared",IF(E40="","Awaiting review",IF(AND(ISNUMBER(F40),F40&lt;&gt;0),"Unreconciled difference","Complete"))))</f>
        <v/>
      </c>
    </row>
    <row r="41">
      <c r="A41" s="8" t="n"/>
      <c r="B41" s="8" t="n"/>
      <c r="C41" s="8" t="n"/>
      <c r="D41" s="10" t="n"/>
      <c r="E41" s="10" t="n"/>
      <c r="F41" s="12" t="n"/>
      <c r="G41" s="11">
        <f>IF(OR(D41="",'Close Calendar'!$B$3=""),"",NETWORKDAYS('Close Calendar'!$B$3,D41,'Close Calendar'!$J$5:$J$14)-1)</f>
        <v/>
      </c>
      <c r="H41" s="11">
        <f>IF(OR(D41="",E41=""),"",NETWORKDAYS(D41,E41,'Close Calendar'!$J$5:$J$14)-1)</f>
        <v/>
      </c>
      <c r="I41" s="11">
        <f>IF(A41="","",IF(D41="","Not prepared",IF(E41="","Awaiting review",IF(AND(ISNUMBER(F41),F41&lt;&gt;0),"Unreconciled difference","Complete"))))</f>
        <v/>
      </c>
    </row>
    <row r="42">
      <c r="A42" s="8" t="n"/>
      <c r="B42" s="8" t="n"/>
      <c r="C42" s="8" t="n"/>
      <c r="D42" s="10" t="n"/>
      <c r="E42" s="10" t="n"/>
      <c r="F42" s="12" t="n"/>
      <c r="G42" s="11">
        <f>IF(OR(D42="",'Close Calendar'!$B$3=""),"",NETWORKDAYS('Close Calendar'!$B$3,D42,'Close Calendar'!$J$5:$J$14)-1)</f>
        <v/>
      </c>
      <c r="H42" s="11">
        <f>IF(OR(D42="",E42=""),"",NETWORKDAYS(D42,E42,'Close Calendar'!$J$5:$J$14)-1)</f>
        <v/>
      </c>
      <c r="I42" s="11">
        <f>IF(A42="","",IF(D42="","Not prepared",IF(E42="","Awaiting review",IF(AND(ISNUMBER(F42),F42&lt;&gt;0),"Unreconciled difference","Complete"))))</f>
        <v/>
      </c>
    </row>
    <row r="43">
      <c r="A43" s="8" t="n"/>
      <c r="B43" s="8" t="n"/>
      <c r="C43" s="8" t="n"/>
      <c r="D43" s="10" t="n"/>
      <c r="E43" s="10" t="n"/>
      <c r="F43" s="12" t="n"/>
      <c r="G43" s="11">
        <f>IF(OR(D43="",'Close Calendar'!$B$3=""),"",NETWORKDAYS('Close Calendar'!$B$3,D43,'Close Calendar'!$J$5:$J$14)-1)</f>
        <v/>
      </c>
      <c r="H43" s="11">
        <f>IF(OR(D43="",E43=""),"",NETWORKDAYS(D43,E43,'Close Calendar'!$J$5:$J$14)-1)</f>
        <v/>
      </c>
      <c r="I43" s="11">
        <f>IF(A43="","",IF(D43="","Not prepared",IF(E43="","Awaiting review",IF(AND(ISNUMBER(F43),F43&lt;&gt;0),"Unreconciled difference","Complete"))))</f>
        <v/>
      </c>
    </row>
    <row r="44">
      <c r="A44" s="8" t="n"/>
      <c r="B44" s="8" t="n"/>
      <c r="C44" s="8" t="n"/>
      <c r="D44" s="10" t="n"/>
      <c r="E44" s="10" t="n"/>
      <c r="F44" s="12" t="n"/>
      <c r="G44" s="11">
        <f>IF(OR(D44="",'Close Calendar'!$B$3=""),"",NETWORKDAYS('Close Calendar'!$B$3,D44,'Close Calendar'!$J$5:$J$14)-1)</f>
        <v/>
      </c>
      <c r="H44" s="11">
        <f>IF(OR(D44="",E44=""),"",NETWORKDAYS(D44,E44,'Close Calendar'!$J$5:$J$14)-1)</f>
        <v/>
      </c>
      <c r="I44" s="11">
        <f>IF(A44="","",IF(D44="","Not prepared",IF(E44="","Awaiting review",IF(AND(ISNUMBER(F44),F44&lt;&gt;0),"Unreconciled difference","Complete"))))</f>
        <v/>
      </c>
    </row>
    <row r="45">
      <c r="A45" s="8" t="n"/>
      <c r="B45" s="8" t="n"/>
      <c r="C45" s="8" t="n"/>
      <c r="D45" s="10" t="n"/>
      <c r="E45" s="10" t="n"/>
      <c r="F45" s="12" t="n"/>
      <c r="G45" s="11">
        <f>IF(OR(D45="",'Close Calendar'!$B$3=""),"",NETWORKDAYS('Close Calendar'!$B$3,D45,'Close Calendar'!$J$5:$J$14)-1)</f>
        <v/>
      </c>
      <c r="H45" s="11">
        <f>IF(OR(D45="",E45=""),"",NETWORKDAYS(D45,E45,'Close Calendar'!$J$5:$J$14)-1)</f>
        <v/>
      </c>
      <c r="I45" s="11">
        <f>IF(A45="","",IF(D45="","Not prepared",IF(E45="","Awaiting review",IF(AND(ISNUMBER(F45),F45&lt;&gt;0),"Unreconciled difference","Complete"))))</f>
        <v/>
      </c>
    </row>
    <row r="46">
      <c r="A46" s="8" t="n"/>
      <c r="B46" s="8" t="n"/>
      <c r="C46" s="8" t="n"/>
      <c r="D46" s="10" t="n"/>
      <c r="E46" s="10" t="n"/>
      <c r="F46" s="12" t="n"/>
      <c r="G46" s="11">
        <f>IF(OR(D46="",'Close Calendar'!$B$3=""),"",NETWORKDAYS('Close Calendar'!$B$3,D46,'Close Calendar'!$J$5:$J$14)-1)</f>
        <v/>
      </c>
      <c r="H46" s="11">
        <f>IF(OR(D46="",E46=""),"",NETWORKDAYS(D46,E46,'Close Calendar'!$J$5:$J$14)-1)</f>
        <v/>
      </c>
      <c r="I46" s="11">
        <f>IF(A46="","",IF(D46="","Not prepared",IF(E46="","Awaiting review",IF(AND(ISNUMBER(F46),F46&lt;&gt;0),"Unreconciled difference","Complete"))))</f>
        <v/>
      </c>
    </row>
    <row r="47">
      <c r="A47" s="8" t="n"/>
      <c r="B47" s="8" t="n"/>
      <c r="C47" s="8" t="n"/>
      <c r="D47" s="10" t="n"/>
      <c r="E47" s="10" t="n"/>
      <c r="F47" s="12" t="n"/>
      <c r="G47" s="11">
        <f>IF(OR(D47="",'Close Calendar'!$B$3=""),"",NETWORKDAYS('Close Calendar'!$B$3,D47,'Close Calendar'!$J$5:$J$14)-1)</f>
        <v/>
      </c>
      <c r="H47" s="11">
        <f>IF(OR(D47="",E47=""),"",NETWORKDAYS(D47,E47,'Close Calendar'!$J$5:$J$14)-1)</f>
        <v/>
      </c>
      <c r="I47" s="11">
        <f>IF(A47="","",IF(D47="","Not prepared",IF(E47="","Awaiting review",IF(AND(ISNUMBER(F47),F47&lt;&gt;0),"Unreconciled difference","Complete"))))</f>
        <v/>
      </c>
    </row>
    <row r="48">
      <c r="A48" s="8" t="n"/>
      <c r="B48" s="8" t="n"/>
      <c r="C48" s="8" t="n"/>
      <c r="D48" s="10" t="n"/>
      <c r="E48" s="10" t="n"/>
      <c r="F48" s="12" t="n"/>
      <c r="G48" s="11">
        <f>IF(OR(D48="",'Close Calendar'!$B$3=""),"",NETWORKDAYS('Close Calendar'!$B$3,D48,'Close Calendar'!$J$5:$J$14)-1)</f>
        <v/>
      </c>
      <c r="H48" s="11">
        <f>IF(OR(D48="",E48=""),"",NETWORKDAYS(D48,E48,'Close Calendar'!$J$5:$J$14)-1)</f>
        <v/>
      </c>
      <c r="I48" s="11">
        <f>IF(A48="","",IF(D48="","Not prepared",IF(E48="","Awaiting review",IF(AND(ISNUMBER(F48),F48&lt;&gt;0),"Unreconciled difference","Complete"))))</f>
        <v/>
      </c>
    </row>
    <row r="49">
      <c r="A49" s="8" t="n"/>
      <c r="B49" s="8" t="n"/>
      <c r="C49" s="8" t="n"/>
      <c r="D49" s="10" t="n"/>
      <c r="E49" s="10" t="n"/>
      <c r="F49" s="12" t="n"/>
      <c r="G49" s="11">
        <f>IF(OR(D49="",'Close Calendar'!$B$3=""),"",NETWORKDAYS('Close Calendar'!$B$3,D49,'Close Calendar'!$J$5:$J$14)-1)</f>
        <v/>
      </c>
      <c r="H49" s="11">
        <f>IF(OR(D49="",E49=""),"",NETWORKDAYS(D49,E49,'Close Calendar'!$J$5:$J$14)-1)</f>
        <v/>
      </c>
      <c r="I49" s="11">
        <f>IF(A49="","",IF(D49="","Not prepared",IF(E49="","Awaiting review",IF(AND(ISNUMBER(F49),F49&lt;&gt;0),"Unreconciled difference","Complete"))))</f>
        <v/>
      </c>
    </row>
    <row r="50">
      <c r="A50" s="8" t="n"/>
      <c r="B50" s="8" t="n"/>
      <c r="C50" s="8" t="n"/>
      <c r="D50" s="10" t="n"/>
      <c r="E50" s="10" t="n"/>
      <c r="F50" s="12" t="n"/>
      <c r="G50" s="11">
        <f>IF(OR(D50="",'Close Calendar'!$B$3=""),"",NETWORKDAYS('Close Calendar'!$B$3,D50,'Close Calendar'!$J$5:$J$14)-1)</f>
        <v/>
      </c>
      <c r="H50" s="11">
        <f>IF(OR(D50="",E50=""),"",NETWORKDAYS(D50,E50,'Close Calendar'!$J$5:$J$14)-1)</f>
        <v/>
      </c>
      <c r="I50" s="11">
        <f>IF(A50="","",IF(D50="","Not prepared",IF(E50="","Awaiting review",IF(AND(ISNUMBER(F50),F50&lt;&gt;0),"Unreconciled difference","Complete"))))</f>
        <v/>
      </c>
    </row>
    <row r="51">
      <c r="A51" s="8" t="n"/>
      <c r="B51" s="8" t="n"/>
      <c r="C51" s="8" t="n"/>
      <c r="D51" s="10" t="n"/>
      <c r="E51" s="10" t="n"/>
      <c r="F51" s="12" t="n"/>
      <c r="G51" s="11">
        <f>IF(OR(D51="",'Close Calendar'!$B$3=""),"",NETWORKDAYS('Close Calendar'!$B$3,D51,'Close Calendar'!$J$5:$J$14)-1)</f>
        <v/>
      </c>
      <c r="H51" s="11">
        <f>IF(OR(D51="",E51=""),"",NETWORKDAYS(D51,E51,'Close Calendar'!$J$5:$J$14)-1)</f>
        <v/>
      </c>
      <c r="I51" s="11">
        <f>IF(A51="","",IF(D51="","Not prepared",IF(E51="","Awaiting review",IF(AND(ISNUMBER(F51),F51&lt;&gt;0),"Unreconciled difference","Complete"))))</f>
        <v/>
      </c>
    </row>
    <row r="52">
      <c r="A52" s="8" t="n"/>
      <c r="B52" s="8" t="n"/>
      <c r="C52" s="8" t="n"/>
      <c r="D52" s="10" t="n"/>
      <c r="E52" s="10" t="n"/>
      <c r="F52" s="12" t="n"/>
      <c r="G52" s="11">
        <f>IF(OR(D52="",'Close Calendar'!$B$3=""),"",NETWORKDAYS('Close Calendar'!$B$3,D52,'Close Calendar'!$J$5:$J$14)-1)</f>
        <v/>
      </c>
      <c r="H52" s="11">
        <f>IF(OR(D52="",E52=""),"",NETWORKDAYS(D52,E52,'Close Calendar'!$J$5:$J$14)-1)</f>
        <v/>
      </c>
      <c r="I52" s="11">
        <f>IF(A52="","",IF(D52="","Not prepared",IF(E52="","Awaiting review",IF(AND(ISNUMBER(F52),F52&lt;&gt;0),"Unreconciled difference","Complete"))))</f>
        <v/>
      </c>
    </row>
    <row r="53">
      <c r="A53" s="8" t="n"/>
      <c r="B53" s="8" t="n"/>
      <c r="C53" s="8" t="n"/>
      <c r="D53" s="10" t="n"/>
      <c r="E53" s="10" t="n"/>
      <c r="F53" s="12" t="n"/>
      <c r="G53" s="11">
        <f>IF(OR(D53="",'Close Calendar'!$B$3=""),"",NETWORKDAYS('Close Calendar'!$B$3,D53,'Close Calendar'!$J$5:$J$14)-1)</f>
        <v/>
      </c>
      <c r="H53" s="11">
        <f>IF(OR(D53="",E53=""),"",NETWORKDAYS(D53,E53,'Close Calendar'!$J$5:$J$14)-1)</f>
        <v/>
      </c>
      <c r="I53" s="11">
        <f>IF(A53="","",IF(D53="","Not prepared",IF(E53="","Awaiting review",IF(AND(ISNUMBER(F53),F53&lt;&gt;0),"Unreconciled difference","Complete"))))</f>
        <v/>
      </c>
    </row>
    <row r="54">
      <c r="A54" s="8" t="n"/>
      <c r="B54" s="8" t="n"/>
      <c r="C54" s="8" t="n"/>
      <c r="D54" s="10" t="n"/>
      <c r="E54" s="10" t="n"/>
      <c r="F54" s="12" t="n"/>
      <c r="G54" s="11">
        <f>IF(OR(D54="",'Close Calendar'!$B$3=""),"",NETWORKDAYS('Close Calendar'!$B$3,D54,'Close Calendar'!$J$5:$J$14)-1)</f>
        <v/>
      </c>
      <c r="H54" s="11">
        <f>IF(OR(D54="",E54=""),"",NETWORKDAYS(D54,E54,'Close Calendar'!$J$5:$J$14)-1)</f>
        <v/>
      </c>
      <c r="I54" s="11">
        <f>IF(A54="","",IF(D54="","Not prepared",IF(E54="","Awaiting review",IF(AND(ISNUMBER(F54),F54&lt;&gt;0),"Unreconciled difference","Complete"))))</f>
        <v/>
      </c>
    </row>
    <row r="55">
      <c r="A55" s="8" t="n"/>
      <c r="B55" s="8" t="n"/>
      <c r="C55" s="8" t="n"/>
      <c r="D55" s="10" t="n"/>
      <c r="E55" s="10" t="n"/>
      <c r="F55" s="12" t="n"/>
      <c r="G55" s="11">
        <f>IF(OR(D55="",'Close Calendar'!$B$3=""),"",NETWORKDAYS('Close Calendar'!$B$3,D55,'Close Calendar'!$J$5:$J$14)-1)</f>
        <v/>
      </c>
      <c r="H55" s="11">
        <f>IF(OR(D55="",E55=""),"",NETWORKDAYS(D55,E55,'Close Calendar'!$J$5:$J$14)-1)</f>
        <v/>
      </c>
      <c r="I55" s="11">
        <f>IF(A55="","",IF(D55="","Not prepared",IF(E55="","Awaiting review",IF(AND(ISNUMBER(F55),F55&lt;&gt;0),"Unreconciled difference","Complete"))))</f>
        <v/>
      </c>
    </row>
    <row r="56">
      <c r="A56" s="8" t="n"/>
      <c r="B56" s="8" t="n"/>
      <c r="C56" s="8" t="n"/>
      <c r="D56" s="10" t="n"/>
      <c r="E56" s="10" t="n"/>
      <c r="F56" s="12" t="n"/>
      <c r="G56" s="11">
        <f>IF(OR(D56="",'Close Calendar'!$B$3=""),"",NETWORKDAYS('Close Calendar'!$B$3,D56,'Close Calendar'!$J$5:$J$14)-1)</f>
        <v/>
      </c>
      <c r="H56" s="11">
        <f>IF(OR(D56="",E56=""),"",NETWORKDAYS(D56,E56,'Close Calendar'!$J$5:$J$14)-1)</f>
        <v/>
      </c>
      <c r="I56" s="11">
        <f>IF(A56="","",IF(D56="","Not prepared",IF(E56="","Awaiting review",IF(AND(ISNUMBER(F56),F56&lt;&gt;0),"Unreconciled difference","Complete"))))</f>
        <v/>
      </c>
    </row>
    <row r="57">
      <c r="A57" s="8" t="n"/>
      <c r="B57" s="8" t="n"/>
      <c r="C57" s="8" t="n"/>
      <c r="D57" s="10" t="n"/>
      <c r="E57" s="10" t="n"/>
      <c r="F57" s="12" t="n"/>
      <c r="G57" s="11">
        <f>IF(OR(D57="",'Close Calendar'!$B$3=""),"",NETWORKDAYS('Close Calendar'!$B$3,D57,'Close Calendar'!$J$5:$J$14)-1)</f>
        <v/>
      </c>
      <c r="H57" s="11">
        <f>IF(OR(D57="",E57=""),"",NETWORKDAYS(D57,E57,'Close Calendar'!$J$5:$J$14)-1)</f>
        <v/>
      </c>
      <c r="I57" s="11">
        <f>IF(A57="","",IF(D57="","Not prepared",IF(E57="","Awaiting review",IF(AND(ISNUMBER(F57),F57&lt;&gt;0),"Unreconciled difference","Complete"))))</f>
        <v/>
      </c>
    </row>
    <row r="58">
      <c r="A58" s="8" t="n"/>
      <c r="B58" s="8" t="n"/>
      <c r="C58" s="8" t="n"/>
      <c r="D58" s="10" t="n"/>
      <c r="E58" s="10" t="n"/>
      <c r="F58" s="12" t="n"/>
      <c r="G58" s="11">
        <f>IF(OR(D58="",'Close Calendar'!$B$3=""),"",NETWORKDAYS('Close Calendar'!$B$3,D58,'Close Calendar'!$J$5:$J$14)-1)</f>
        <v/>
      </c>
      <c r="H58" s="11">
        <f>IF(OR(D58="",E58=""),"",NETWORKDAYS(D58,E58,'Close Calendar'!$J$5:$J$14)-1)</f>
        <v/>
      </c>
      <c r="I58" s="11">
        <f>IF(A58="","",IF(D58="","Not prepared",IF(E58="","Awaiting review",IF(AND(ISNUMBER(F58),F58&lt;&gt;0),"Unreconciled difference","Complete"))))</f>
        <v/>
      </c>
    </row>
    <row r="59">
      <c r="A59" s="8" t="n"/>
      <c r="B59" s="8" t="n"/>
      <c r="C59" s="8" t="n"/>
      <c r="D59" s="10" t="n"/>
      <c r="E59" s="10" t="n"/>
      <c r="F59" s="12" t="n"/>
      <c r="G59" s="11">
        <f>IF(OR(D59="",'Close Calendar'!$B$3=""),"",NETWORKDAYS('Close Calendar'!$B$3,D59,'Close Calendar'!$J$5:$J$14)-1)</f>
        <v/>
      </c>
      <c r="H59" s="11">
        <f>IF(OR(D59="",E59=""),"",NETWORKDAYS(D59,E59,'Close Calendar'!$J$5:$J$14)-1)</f>
        <v/>
      </c>
      <c r="I59" s="11">
        <f>IF(A59="","",IF(D59="","Not prepared",IF(E59="","Awaiting review",IF(AND(ISNUMBER(F59),F59&lt;&gt;0),"Unreconciled difference","Complete"))))</f>
        <v/>
      </c>
    </row>
    <row r="60">
      <c r="A60" s="8" t="n"/>
      <c r="B60" s="8" t="n"/>
      <c r="C60" s="8" t="n"/>
      <c r="D60" s="10" t="n"/>
      <c r="E60" s="10" t="n"/>
      <c r="F60" s="12" t="n"/>
      <c r="G60" s="11">
        <f>IF(OR(D60="",'Close Calendar'!$B$3=""),"",NETWORKDAYS('Close Calendar'!$B$3,D60,'Close Calendar'!$J$5:$J$14)-1)</f>
        <v/>
      </c>
      <c r="H60" s="11">
        <f>IF(OR(D60="",E60=""),"",NETWORKDAYS(D60,E60,'Close Calendar'!$J$5:$J$14)-1)</f>
        <v/>
      </c>
      <c r="I60" s="11">
        <f>IF(A60="","",IF(D60="","Not prepared",IF(E60="","Awaiting review",IF(AND(ISNUMBER(F60),F60&lt;&gt;0),"Unreconciled difference","Complete"))))</f>
        <v/>
      </c>
    </row>
    <row r="61">
      <c r="A61" s="8" t="n"/>
      <c r="B61" s="8" t="n"/>
      <c r="C61" s="8" t="n"/>
      <c r="D61" s="10" t="n"/>
      <c r="E61" s="10" t="n"/>
      <c r="F61" s="12" t="n"/>
      <c r="G61" s="11">
        <f>IF(OR(D61="",'Close Calendar'!$B$3=""),"",NETWORKDAYS('Close Calendar'!$B$3,D61,'Close Calendar'!$J$5:$J$14)-1)</f>
        <v/>
      </c>
      <c r="H61" s="11">
        <f>IF(OR(D61="",E61=""),"",NETWORKDAYS(D61,E61,'Close Calendar'!$J$5:$J$14)-1)</f>
        <v/>
      </c>
      <c r="I61" s="11">
        <f>IF(A61="","",IF(D61="","Not prepared",IF(E61="","Awaiting review",IF(AND(ISNUMBER(F61),F61&lt;&gt;0),"Unreconciled difference","Complete"))))</f>
        <v/>
      </c>
    </row>
    <row r="62">
      <c r="A62" s="8" t="n"/>
      <c r="B62" s="8" t="n"/>
      <c r="C62" s="8" t="n"/>
      <c r="D62" s="10" t="n"/>
      <c r="E62" s="10" t="n"/>
      <c r="F62" s="12" t="n"/>
      <c r="G62" s="11">
        <f>IF(OR(D62="",'Close Calendar'!$B$3=""),"",NETWORKDAYS('Close Calendar'!$B$3,D62,'Close Calendar'!$J$5:$J$14)-1)</f>
        <v/>
      </c>
      <c r="H62" s="11">
        <f>IF(OR(D62="",E62=""),"",NETWORKDAYS(D62,E62,'Close Calendar'!$J$5:$J$14)-1)</f>
        <v/>
      </c>
      <c r="I62" s="11">
        <f>IF(A62="","",IF(D62="","Not prepared",IF(E62="","Awaiting review",IF(AND(ISNUMBER(F62),F62&lt;&gt;0),"Unreconciled difference","Complete"))))</f>
        <v/>
      </c>
    </row>
    <row r="63">
      <c r="A63" s="8" t="n"/>
      <c r="B63" s="8" t="n"/>
      <c r="C63" s="8" t="n"/>
      <c r="D63" s="10" t="n"/>
      <c r="E63" s="10" t="n"/>
      <c r="F63" s="12" t="n"/>
      <c r="G63" s="11">
        <f>IF(OR(D63="",'Close Calendar'!$B$3=""),"",NETWORKDAYS('Close Calendar'!$B$3,D63,'Close Calendar'!$J$5:$J$14)-1)</f>
        <v/>
      </c>
      <c r="H63" s="11">
        <f>IF(OR(D63="",E63=""),"",NETWORKDAYS(D63,E63,'Close Calendar'!$J$5:$J$14)-1)</f>
        <v/>
      </c>
      <c r="I63" s="11">
        <f>IF(A63="","",IF(D63="","Not prepared",IF(E63="","Awaiting review",IF(AND(ISNUMBER(F63),F63&lt;&gt;0),"Unreconciled difference","Complete"))))</f>
        <v/>
      </c>
    </row>
    <row r="64">
      <c r="A64" s="8" t="n"/>
      <c r="B64" s="8" t="n"/>
      <c r="C64" s="8" t="n"/>
      <c r="D64" s="10" t="n"/>
      <c r="E64" s="10" t="n"/>
      <c r="F64" s="12" t="n"/>
      <c r="G64" s="11">
        <f>IF(OR(D64="",'Close Calendar'!$B$3=""),"",NETWORKDAYS('Close Calendar'!$B$3,D64,'Close Calendar'!$J$5:$J$14)-1)</f>
        <v/>
      </c>
      <c r="H64" s="11">
        <f>IF(OR(D64="",E64=""),"",NETWORKDAYS(D64,E64,'Close Calendar'!$J$5:$J$14)-1)</f>
        <v/>
      </c>
      <c r="I64" s="11">
        <f>IF(A64="","",IF(D64="","Not prepared",IF(E64="","Awaiting review",IF(AND(ISNUMBER(F64),F64&lt;&gt;0),"Unreconciled difference","Complete"))))</f>
        <v/>
      </c>
    </row>
  </sheetData>
  <conditionalFormatting sqref="I5:I64">
    <cfRule type="cellIs" priority="1" operator="equal" dxfId="2">
      <formula>"Complete"</formula>
    </cfRule>
    <cfRule type="cellIs" priority="2" operator="equal" dxfId="0">
      <formula>"Unreconciled difference"</formula>
    </cfRule>
    <cfRule type="cellIs" priority="3" operator="equal" dxfId="1">
      <formula>"Awaiting review"</formula>
    </cfRule>
    <cfRule type="cellIs" priority="4" operator="equal" dxfId="1">
      <formula>"Not prepared"</formula>
    </cfRule>
  </conditionalFormatting>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15" customWidth="1" min="1" max="1"/>
    <col width="14" customWidth="1" min="2" max="2"/>
    <col width="15" customWidth="1" min="3" max="3"/>
    <col width="11" customWidth="1" min="4" max="4"/>
    <col width="14" customWidth="1" min="5" max="5"/>
    <col width="14" customWidth="1" min="6" max="6"/>
    <col width="14" customWidth="1" min="7" max="7"/>
    <col width="11" customWidth="1" min="8" max="8"/>
    <col width="16" customWidth="1" min="9" max="9"/>
  </cols>
  <sheetData>
    <row r="1">
      <c r="A1" s="1" t="inlineStr">
        <is>
          <t>CLOSE METRICS</t>
        </is>
      </c>
    </row>
    <row r="2">
      <c r="A2" s="4" t="inlineStr">
        <is>
          <t>One row per month. Days to close and the manual share calculate. Example rows are placeholders.</t>
        </is>
      </c>
    </row>
    <row r="4" ht="46" customHeight="1">
      <c r="A4" s="7" t="inlineStr">
        <is>
          <t>Month (first day)</t>
        </is>
      </c>
      <c r="B4" s="7" t="inlineStr">
        <is>
          <t>Period end date</t>
        </is>
      </c>
      <c r="C4" s="7" t="inlineStr">
        <is>
          <t>Close complete date</t>
        </is>
      </c>
      <c r="D4" s="7" t="inlineStr">
        <is>
          <t>Days to close</t>
        </is>
      </c>
      <c r="E4" s="7" t="inlineStr">
        <is>
          <t>Post-close adjustments</t>
        </is>
      </c>
      <c r="F4" s="7" t="inlineStr">
        <is>
          <t>Journal entries (total)</t>
        </is>
      </c>
      <c r="G4" s="7" t="inlineStr">
        <is>
          <t>Manual journal entries</t>
        </is>
      </c>
      <c r="H4" s="7" t="inlineStr">
        <is>
          <t>Manual share</t>
        </is>
      </c>
      <c r="I4" s="7" t="inlineStr">
        <is>
          <t>Reconciliations on time (%)</t>
        </is>
      </c>
    </row>
    <row r="5">
      <c r="A5" s="17" t="n">
        <v>46082</v>
      </c>
      <c r="B5" s="17" t="n">
        <v>46112</v>
      </c>
      <c r="C5" s="17" t="n">
        <v>46120</v>
      </c>
      <c r="D5" s="11">
        <f>IF(OR(B5="",C5=""),"",NETWORKDAYS(B5,C5)-1)</f>
        <v/>
      </c>
      <c r="E5" s="18" t="n">
        <v>5</v>
      </c>
      <c r="F5" s="18" t="n">
        <v>410</v>
      </c>
      <c r="G5" s="18" t="n">
        <v>120</v>
      </c>
      <c r="H5" s="19">
        <f>IF(OR(F5="",F5=0,G5=""),"",G5/F5)</f>
        <v/>
      </c>
      <c r="I5" s="18" t="n">
        <v>84</v>
      </c>
    </row>
    <row r="6">
      <c r="A6" s="17" t="n">
        <v>46113</v>
      </c>
      <c r="B6" s="17" t="n">
        <v>46142</v>
      </c>
      <c r="C6" s="17" t="n">
        <v>46149</v>
      </c>
      <c r="D6" s="11">
        <f>IF(OR(B6="",C6=""),"",NETWORKDAYS(B6,C6)-1)</f>
        <v/>
      </c>
      <c r="E6" s="18" t="n">
        <v>5</v>
      </c>
      <c r="F6" s="18" t="n">
        <v>402</v>
      </c>
      <c r="G6" s="18" t="n">
        <v>112</v>
      </c>
      <c r="H6" s="19">
        <f>IF(OR(F6="",F6=0,G6=""),"",G6/F6)</f>
        <v/>
      </c>
      <c r="I6" s="18" t="n">
        <v>88</v>
      </c>
    </row>
    <row r="7">
      <c r="A7" s="17" t="n">
        <v>46143</v>
      </c>
      <c r="B7" s="17" t="n">
        <v>46171</v>
      </c>
      <c r="C7" s="17" t="n">
        <v>46178</v>
      </c>
      <c r="D7" s="11">
        <f>IF(OR(B7="",C7=""),"",NETWORKDAYS(B7,C7)-1)</f>
        <v/>
      </c>
      <c r="E7" s="18" t="n">
        <v>4</v>
      </c>
      <c r="F7" s="18" t="n">
        <v>398</v>
      </c>
      <c r="G7" s="18" t="n">
        <v>105</v>
      </c>
      <c r="H7" s="19">
        <f>IF(OR(F7="",F7=0,G7=""),"",G7/F7)</f>
        <v/>
      </c>
      <c r="I7" s="18" t="n">
        <v>90</v>
      </c>
    </row>
    <row r="8">
      <c r="A8" s="17" t="n">
        <v>46174</v>
      </c>
      <c r="B8" s="17" t="n">
        <v>46203</v>
      </c>
      <c r="C8" s="17" t="n">
        <v>46209</v>
      </c>
      <c r="D8" s="11">
        <f>IF(OR(B8="",C8=""),"",NETWORKDAYS(B8,C8)-1)</f>
        <v/>
      </c>
      <c r="E8" s="18" t="n">
        <v>4</v>
      </c>
      <c r="F8" s="18" t="n">
        <v>420</v>
      </c>
      <c r="G8" s="18" t="n">
        <v>96</v>
      </c>
      <c r="H8" s="19">
        <f>IF(OR(F8="",F8=0,G8=""),"",G8/F8)</f>
        <v/>
      </c>
      <c r="I8" s="18" t="n">
        <v>92</v>
      </c>
    </row>
    <row r="9">
      <c r="A9" s="17" t="n">
        <v>46204</v>
      </c>
      <c r="B9" s="17" t="n">
        <v>46234</v>
      </c>
      <c r="C9" s="17" t="n">
        <v>46239</v>
      </c>
      <c r="D9" s="11">
        <f>IF(OR(B9="",C9=""),"",NETWORKDAYS(B9,C9)-1)</f>
        <v/>
      </c>
      <c r="E9" s="18" t="n">
        <v>3</v>
      </c>
      <c r="F9" s="18" t="n">
        <v>415</v>
      </c>
      <c r="G9" s="18" t="n">
        <v>90</v>
      </c>
      <c r="H9" s="19">
        <f>IF(OR(F9="",F9=0,G9=""),"",G9/F9)</f>
        <v/>
      </c>
      <c r="I9" s="18" t="n">
        <v>95</v>
      </c>
    </row>
    <row r="10">
      <c r="A10" s="17" t="n">
        <v>46235</v>
      </c>
      <c r="B10" s="17" t="n">
        <v>46265</v>
      </c>
      <c r="C10" s="17" t="n">
        <v>46268</v>
      </c>
      <c r="D10" s="11">
        <f>IF(OR(B10="",C10=""),"",NETWORKDAYS(B10,C10)-1)</f>
        <v/>
      </c>
      <c r="E10" s="18" t="n">
        <v>3</v>
      </c>
      <c r="F10" s="18" t="n">
        <v>425</v>
      </c>
      <c r="G10" s="18" t="n">
        <v>82</v>
      </c>
      <c r="H10" s="19">
        <f>IF(OR(F10="",F10=0,G10=""),"",G10/F10)</f>
        <v/>
      </c>
      <c r="I10" s="18" t="n">
        <v>96</v>
      </c>
    </row>
    <row r="11">
      <c r="A11" s="17" t="n"/>
      <c r="B11" s="17" t="n"/>
      <c r="C11" s="17" t="n"/>
      <c r="D11" s="11">
        <f>IF(OR(B11="",C11=""),"",NETWORKDAYS(B11,C11)-1)</f>
        <v/>
      </c>
      <c r="E11" s="18" t="n"/>
      <c r="F11" s="18" t="n"/>
      <c r="G11" s="18" t="n"/>
      <c r="H11" s="19">
        <f>IF(OR(F11="",F11=0,G11=""),"",G11/F11)</f>
        <v/>
      </c>
      <c r="I11" s="18" t="n"/>
    </row>
    <row r="12">
      <c r="A12" s="17" t="n"/>
      <c r="B12" s="17" t="n"/>
      <c r="C12" s="17" t="n"/>
      <c r="D12" s="11">
        <f>IF(OR(B12="",C12=""),"",NETWORKDAYS(B12,C12)-1)</f>
        <v/>
      </c>
      <c r="E12" s="18" t="n"/>
      <c r="F12" s="18" t="n"/>
      <c r="G12" s="18" t="n"/>
      <c r="H12" s="19">
        <f>IF(OR(F12="",F12=0,G12=""),"",G12/F12)</f>
        <v/>
      </c>
      <c r="I12" s="18" t="n"/>
    </row>
    <row r="13">
      <c r="A13" s="17" t="n"/>
      <c r="B13" s="17" t="n"/>
      <c r="C13" s="17" t="n"/>
      <c r="D13" s="11">
        <f>IF(OR(B13="",C13=""),"",NETWORKDAYS(B13,C13)-1)</f>
        <v/>
      </c>
      <c r="E13" s="18" t="n"/>
      <c r="F13" s="18" t="n"/>
      <c r="G13" s="18" t="n"/>
      <c r="H13" s="19">
        <f>IF(OR(F13="",F13=0,G13=""),"",G13/F13)</f>
        <v/>
      </c>
      <c r="I13" s="18" t="n"/>
    </row>
    <row r="14">
      <c r="A14" s="17" t="n"/>
      <c r="B14" s="17" t="n"/>
      <c r="C14" s="17" t="n"/>
      <c r="D14" s="11">
        <f>IF(OR(B14="",C14=""),"",NETWORKDAYS(B14,C14)-1)</f>
        <v/>
      </c>
      <c r="E14" s="18" t="n"/>
      <c r="F14" s="18" t="n"/>
      <c r="G14" s="18" t="n"/>
      <c r="H14" s="19">
        <f>IF(OR(F14="",F14=0,G14=""),"",G14/F14)</f>
        <v/>
      </c>
      <c r="I14" s="18" t="n"/>
    </row>
    <row r="15">
      <c r="A15" s="17" t="n"/>
      <c r="B15" s="17" t="n"/>
      <c r="C15" s="17" t="n"/>
      <c r="D15" s="11">
        <f>IF(OR(B15="",C15=""),"",NETWORKDAYS(B15,C15)-1)</f>
        <v/>
      </c>
      <c r="E15" s="18" t="n"/>
      <c r="F15" s="18" t="n"/>
      <c r="G15" s="18" t="n"/>
      <c r="H15" s="19">
        <f>IF(OR(F15="",F15=0,G15=""),"",G15/F15)</f>
        <v/>
      </c>
      <c r="I15" s="18" t="n"/>
    </row>
    <row r="16">
      <c r="A16" s="17" t="n"/>
      <c r="B16" s="17" t="n"/>
      <c r="C16" s="17" t="n"/>
      <c r="D16" s="11">
        <f>IF(OR(B16="",C16=""),"",NETWORKDAYS(B16,C16)-1)</f>
        <v/>
      </c>
      <c r="E16" s="18" t="n"/>
      <c r="F16" s="18" t="n"/>
      <c r="G16" s="18" t="n"/>
      <c r="H16" s="19">
        <f>IF(OR(F16="",F16=0,G16=""),"",G16/F16)</f>
        <v/>
      </c>
      <c r="I16" s="18" t="n"/>
    </row>
    <row r="17">
      <c r="A17" s="17" t="n"/>
      <c r="B17" s="17" t="n"/>
      <c r="C17" s="17" t="n"/>
      <c r="D17" s="11">
        <f>IF(OR(B17="",C17=""),"",NETWORKDAYS(B17,C17)-1)</f>
        <v/>
      </c>
      <c r="E17" s="18" t="n"/>
      <c r="F17" s="18" t="n"/>
      <c r="G17" s="18" t="n"/>
      <c r="H17" s="19">
        <f>IF(OR(F17="",F17=0,G17=""),"",G17/F17)</f>
        <v/>
      </c>
      <c r="I17" s="18" t="n"/>
    </row>
    <row r="18">
      <c r="A18" s="17" t="n"/>
      <c r="B18" s="17" t="n"/>
      <c r="C18" s="17" t="n"/>
      <c r="D18" s="11">
        <f>IF(OR(B18="",C18=""),"",NETWORKDAYS(B18,C18)-1)</f>
        <v/>
      </c>
      <c r="E18" s="18" t="n"/>
      <c r="F18" s="18" t="n"/>
      <c r="G18" s="18" t="n"/>
      <c r="H18" s="19">
        <f>IF(OR(F18="",F18=0,G18=""),"",G18/F18)</f>
        <v/>
      </c>
      <c r="I18" s="18" t="n"/>
    </row>
    <row r="19">
      <c r="A19" s="17" t="n"/>
      <c r="B19" s="17" t="n"/>
      <c r="C19" s="17" t="n"/>
      <c r="D19" s="11">
        <f>IF(OR(B19="",C19=""),"",NETWORKDAYS(B19,C19)-1)</f>
        <v/>
      </c>
      <c r="E19" s="18" t="n"/>
      <c r="F19" s="18" t="n"/>
      <c r="G19" s="18" t="n"/>
      <c r="H19" s="19">
        <f>IF(OR(F19="",F19=0,G19=""),"",G19/F19)</f>
        <v/>
      </c>
      <c r="I19" s="18" t="n"/>
    </row>
    <row r="20">
      <c r="A20" s="17" t="n"/>
      <c r="B20" s="17" t="n"/>
      <c r="C20" s="17" t="n"/>
      <c r="D20" s="11">
        <f>IF(OR(B20="",C20=""),"",NETWORKDAYS(B20,C20)-1)</f>
        <v/>
      </c>
      <c r="E20" s="18" t="n"/>
      <c r="F20" s="18" t="n"/>
      <c r="G20" s="18" t="n"/>
      <c r="H20" s="19">
        <f>IF(OR(F20="",F20=0,G20=""),"",G20/F20)</f>
        <v/>
      </c>
      <c r="I20" s="18" t="n"/>
    </row>
    <row r="21">
      <c r="A21" s="17" t="n"/>
      <c r="B21" s="17" t="n"/>
      <c r="C21" s="17" t="n"/>
      <c r="D21" s="11">
        <f>IF(OR(B21="",C21=""),"",NETWORKDAYS(B21,C21)-1)</f>
        <v/>
      </c>
      <c r="E21" s="18" t="n"/>
      <c r="F21" s="18" t="n"/>
      <c r="G21" s="18" t="n"/>
      <c r="H21" s="19">
        <f>IF(OR(F21="",F21=0,G21=""),"",G21/F21)</f>
        <v/>
      </c>
      <c r="I21" s="18" t="n"/>
    </row>
    <row r="22">
      <c r="A22" s="17" t="n"/>
      <c r="B22" s="17" t="n"/>
      <c r="C22" s="17" t="n"/>
      <c r="D22" s="11">
        <f>IF(OR(B22="",C22=""),"",NETWORKDAYS(B22,C22)-1)</f>
        <v/>
      </c>
      <c r="E22" s="18" t="n"/>
      <c r="F22" s="18" t="n"/>
      <c r="G22" s="18" t="n"/>
      <c r="H22" s="19">
        <f>IF(OR(F22="",F22=0,G22=""),"",G22/F22)</f>
        <v/>
      </c>
      <c r="I22" s="18" t="n"/>
    </row>
    <row r="23">
      <c r="A23" s="17" t="n"/>
      <c r="B23" s="17" t="n"/>
      <c r="C23" s="17" t="n"/>
      <c r="D23" s="11">
        <f>IF(OR(B23="",C23=""),"",NETWORKDAYS(B23,C23)-1)</f>
        <v/>
      </c>
      <c r="E23" s="18" t="n"/>
      <c r="F23" s="18" t="n"/>
      <c r="G23" s="18" t="n"/>
      <c r="H23" s="19">
        <f>IF(OR(F23="",F23=0,G23=""),"",G23/F23)</f>
        <v/>
      </c>
      <c r="I23" s="18" t="n"/>
    </row>
    <row r="24">
      <c r="A24" s="17" t="n"/>
      <c r="B24" s="17" t="n"/>
      <c r="C24" s="17" t="n"/>
      <c r="D24" s="11">
        <f>IF(OR(B24="",C24=""),"",NETWORKDAYS(B24,C24)-1)</f>
        <v/>
      </c>
      <c r="E24" s="18" t="n"/>
      <c r="F24" s="18" t="n"/>
      <c r="G24" s="18" t="n"/>
      <c r="H24" s="19">
        <f>IF(OR(F24="",F24=0,G24=""),"",G24/F24)</f>
        <v/>
      </c>
      <c r="I24" s="18" t="n"/>
    </row>
    <row r="25">
      <c r="A25" s="17" t="n"/>
      <c r="B25" s="17" t="n"/>
      <c r="C25" s="17" t="n"/>
      <c r="D25" s="11">
        <f>IF(OR(B25="",C25=""),"",NETWORKDAYS(B25,C25)-1)</f>
        <v/>
      </c>
      <c r="E25" s="18" t="n"/>
      <c r="F25" s="18" t="n"/>
      <c r="G25" s="18" t="n"/>
      <c r="H25" s="19">
        <f>IF(OR(F25="",F25=0,G25=""),"",G25/F25)</f>
        <v/>
      </c>
      <c r="I25" s="18" t="n"/>
    </row>
    <row r="26">
      <c r="A26" s="17" t="n"/>
      <c r="B26" s="17" t="n"/>
      <c r="C26" s="17" t="n"/>
      <c r="D26" s="11">
        <f>IF(OR(B26="",C26=""),"",NETWORKDAYS(B26,C26)-1)</f>
        <v/>
      </c>
      <c r="E26" s="18" t="n"/>
      <c r="F26" s="18" t="n"/>
      <c r="G26" s="18" t="n"/>
      <c r="H26" s="19">
        <f>IF(OR(F26="",F26=0,G26=""),"",G26/F26)</f>
        <v/>
      </c>
      <c r="I26" s="18" t="n"/>
    </row>
    <row r="27">
      <c r="A27" s="17" t="n"/>
      <c r="B27" s="17" t="n"/>
      <c r="C27" s="17" t="n"/>
      <c r="D27" s="11">
        <f>IF(OR(B27="",C27=""),"",NETWORKDAYS(B27,C27)-1)</f>
        <v/>
      </c>
      <c r="E27" s="18" t="n"/>
      <c r="F27" s="18" t="n"/>
      <c r="G27" s="18" t="n"/>
      <c r="H27" s="19">
        <f>IF(OR(F27="",F27=0,G27=""),"",G27/F27)</f>
        <v/>
      </c>
      <c r="I27" s="18" t="n"/>
    </row>
    <row r="28">
      <c r="A28" s="17" t="n"/>
      <c r="B28" s="17" t="n"/>
      <c r="C28" s="17" t="n"/>
      <c r="D28" s="11">
        <f>IF(OR(B28="",C28=""),"",NETWORKDAYS(B28,C28)-1)</f>
        <v/>
      </c>
      <c r="E28" s="18" t="n"/>
      <c r="F28" s="18" t="n"/>
      <c r="G28" s="18" t="n"/>
      <c r="H28" s="19">
        <f>IF(OR(F28="",F28=0,G28=""),"",G28/F28)</f>
        <v/>
      </c>
      <c r="I28" s="18" t="n"/>
    </row>
    <row r="29">
      <c r="A29" s="17" t="n"/>
      <c r="B29" s="17" t="n"/>
      <c r="C29" s="17" t="n"/>
      <c r="D29" s="11">
        <f>IF(OR(B29="",C29=""),"",NETWORKDAYS(B29,C29)-1)</f>
        <v/>
      </c>
      <c r="E29" s="18" t="n"/>
      <c r="F29" s="18" t="n"/>
      <c r="G29" s="18" t="n"/>
      <c r="H29" s="19">
        <f>IF(OR(F29="",F29=0,G29=""),"",G29/F29)</f>
        <v/>
      </c>
      <c r="I29" s="18" t="n"/>
    </row>
    <row r="30">
      <c r="A30" s="17" t="n"/>
      <c r="B30" s="17" t="n"/>
      <c r="C30" s="17" t="n"/>
      <c r="D30" s="11">
        <f>IF(OR(B30="",C30=""),"",NETWORKDAYS(B30,C30)-1)</f>
        <v/>
      </c>
      <c r="E30" s="18" t="n"/>
      <c r="F30" s="18" t="n"/>
      <c r="G30" s="18" t="n"/>
      <c r="H30" s="19">
        <f>IF(OR(F30="",F30=0,G30=""),"",G30/F30)</f>
        <v/>
      </c>
      <c r="I30" s="18" t="n"/>
    </row>
    <row r="31">
      <c r="A31" s="17" t="n"/>
      <c r="B31" s="17" t="n"/>
      <c r="C31" s="17" t="n"/>
      <c r="D31" s="11">
        <f>IF(OR(B31="",C31=""),"",NETWORKDAYS(B31,C31)-1)</f>
        <v/>
      </c>
      <c r="E31" s="18" t="n"/>
      <c r="F31" s="18" t="n"/>
      <c r="G31" s="18" t="n"/>
      <c r="H31" s="19">
        <f>IF(OR(F31="",F31=0,G31=""),"",G31/F31)</f>
        <v/>
      </c>
      <c r="I31" s="18" t="n"/>
    </row>
    <row r="32">
      <c r="A32" s="17" t="n"/>
      <c r="B32" s="17" t="n"/>
      <c r="C32" s="17" t="n"/>
      <c r="D32" s="11">
        <f>IF(OR(B32="",C32=""),"",NETWORKDAYS(B32,C32)-1)</f>
        <v/>
      </c>
      <c r="E32" s="18" t="n"/>
      <c r="F32" s="18" t="n"/>
      <c r="G32" s="18" t="n"/>
      <c r="H32" s="19">
        <f>IF(OR(F32="",F32=0,G32=""),"",G32/F32)</f>
        <v/>
      </c>
      <c r="I32" s="18" t="n"/>
    </row>
    <row r="33">
      <c r="A33" s="17" t="n"/>
      <c r="B33" s="17" t="n"/>
      <c r="C33" s="17" t="n"/>
      <c r="D33" s="11">
        <f>IF(OR(B33="",C33=""),"",NETWORKDAYS(B33,C33)-1)</f>
        <v/>
      </c>
      <c r="E33" s="18" t="n"/>
      <c r="F33" s="18" t="n"/>
      <c r="G33" s="18" t="n"/>
      <c r="H33" s="19">
        <f>IF(OR(F33="",F33=0,G33=""),"",G33/F33)</f>
        <v/>
      </c>
      <c r="I33" s="18" t="n"/>
    </row>
    <row r="34">
      <c r="A34" s="17" t="n"/>
      <c r="B34" s="17" t="n"/>
      <c r="C34" s="17" t="n"/>
      <c r="D34" s="11">
        <f>IF(OR(B34="",C34=""),"",NETWORKDAYS(B34,C34)-1)</f>
        <v/>
      </c>
      <c r="E34" s="18" t="n"/>
      <c r="F34" s="18" t="n"/>
      <c r="G34" s="18" t="n"/>
      <c r="H34" s="19">
        <f>IF(OR(F34="",F34=0,G34=""),"",G34/F34)</f>
        <v/>
      </c>
      <c r="I34" s="18" t="n"/>
    </row>
    <row r="35">
      <c r="A35" s="17" t="n"/>
      <c r="B35" s="17" t="n"/>
      <c r="C35" s="17" t="n"/>
      <c r="D35" s="11">
        <f>IF(OR(B35="",C35=""),"",NETWORKDAYS(B35,C35)-1)</f>
        <v/>
      </c>
      <c r="E35" s="18" t="n"/>
      <c r="F35" s="18" t="n"/>
      <c r="G35" s="18" t="n"/>
      <c r="H35" s="19">
        <f>IF(OR(F35="",F35=0,G35=""),"",G35/F35)</f>
        <v/>
      </c>
      <c r="I35" s="18" t="n"/>
    </row>
    <row r="36">
      <c r="A36" s="17" t="n"/>
      <c r="B36" s="17" t="n"/>
      <c r="C36" s="17" t="n"/>
      <c r="D36" s="11">
        <f>IF(OR(B36="",C36=""),"",NETWORKDAYS(B36,C36)-1)</f>
        <v/>
      </c>
      <c r="E36" s="18" t="n"/>
      <c r="F36" s="18" t="n"/>
      <c r="G36" s="18" t="n"/>
      <c r="H36" s="19">
        <f>IF(OR(F36="",F36=0,G36=""),"",G36/F36)</f>
        <v/>
      </c>
      <c r="I36" s="18" t="n"/>
    </row>
    <row r="37">
      <c r="A37" s="17" t="n"/>
      <c r="B37" s="17" t="n"/>
      <c r="C37" s="17" t="n"/>
      <c r="D37" s="11">
        <f>IF(OR(B37="",C37=""),"",NETWORKDAYS(B37,C37)-1)</f>
        <v/>
      </c>
      <c r="E37" s="18" t="n"/>
      <c r="F37" s="18" t="n"/>
      <c r="G37" s="18" t="n"/>
      <c r="H37" s="19">
        <f>IF(OR(F37="",F37=0,G37=""),"",G37/F37)</f>
        <v/>
      </c>
      <c r="I37" s="18" t="n"/>
    </row>
    <row r="38">
      <c r="A38" s="17" t="n"/>
      <c r="B38" s="17" t="n"/>
      <c r="C38" s="17" t="n"/>
      <c r="D38" s="11">
        <f>IF(OR(B38="",C38=""),"",NETWORKDAYS(B38,C38)-1)</f>
        <v/>
      </c>
      <c r="E38" s="18" t="n"/>
      <c r="F38" s="18" t="n"/>
      <c r="G38" s="18" t="n"/>
      <c r="H38" s="19">
        <f>IF(OR(F38="",F38=0,G38=""),"",G38/F38)</f>
        <v/>
      </c>
      <c r="I38" s="18" t="n"/>
    </row>
    <row r="39">
      <c r="A39" s="17" t="n"/>
      <c r="B39" s="17" t="n"/>
      <c r="C39" s="17" t="n"/>
      <c r="D39" s="11">
        <f>IF(OR(B39="",C39=""),"",NETWORKDAYS(B39,C39)-1)</f>
        <v/>
      </c>
      <c r="E39" s="18" t="n"/>
      <c r="F39" s="18" t="n"/>
      <c r="G39" s="18" t="n"/>
      <c r="H39" s="19">
        <f>IF(OR(F39="",F39=0,G39=""),"",G39/F39)</f>
        <v/>
      </c>
      <c r="I39" s="18" t="n"/>
    </row>
    <row r="40">
      <c r="A40" s="17" t="n"/>
      <c r="B40" s="17" t="n"/>
      <c r="C40" s="17" t="n"/>
      <c r="D40" s="11">
        <f>IF(OR(B40="",C40=""),"",NETWORKDAYS(B40,C40)-1)</f>
        <v/>
      </c>
      <c r="E40" s="18" t="n"/>
      <c r="F40" s="18" t="n"/>
      <c r="G40" s="18" t="n"/>
      <c r="H40" s="19">
        <f>IF(OR(F40="",F40=0,G40=""),"",G40/F40)</f>
        <v/>
      </c>
      <c r="I40" s="18" t="n"/>
    </row>
  </sheetData>
  <pageMargins left="0.75" right="0.75" top="1" bottom="1" header="0.5" footer="0.5"/>
  <drawing xmlns:r="http://schemas.openxmlformats.org/officeDocument/2006/relationships" r:id="rId1"/>
  <tableParts count="1">
    <tablePart xmlns:r="http://schemas.openxmlformats.org/officeDocument/2006/relationships" r:id="rId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2026-09-30T14:59:09Z</dcterms:created>
  <dcterms:modified xsi:type="dcterms:W3CDTF">2026-09-30T14:59:09Z</dcterms:modified>
</cp:coreProperties>
</file>