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Charter" sheetId="2" state="visible" r:id="rId2"/>
    <sheet name="Milestones" sheetId="3" state="visible" r:id="rId3"/>
    <sheet name="Risks" sheetId="4" state="visible" r:id="rId4"/>
    <sheet name="Benefits" sheetId="5" state="visible" r:id="rId5"/>
    <sheet name="Summary" sheetId="6" state="visible" r:id="rId6"/>
  </sheets>
  <definedNames/>
  <calcPr calcId="124519" fullCalcOnLoad="1"/>
</workbook>
</file>

<file path=xl/styles.xml><?xml version="1.0" encoding="utf-8"?>
<styleSheet xmlns="http://schemas.openxmlformats.org/spreadsheetml/2006/main">
  <numFmts count="2">
    <numFmt numFmtId="164" formatCode="yyyy-mm-dd"/>
    <numFmt numFmtId="165" formatCode="&quot;$&quot;#,##0"/>
  </numFmts>
  <fonts count="8">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
      <name val="Calibri"/>
      <b val="1"/>
      <sz val="11"/>
    </font>
    <font>
      <name val="Calibri"/>
      <b val="1"/>
      <color rgb="00153F8A"/>
      <sz val="12"/>
    </font>
  </fonts>
  <fills count="4">
    <fill>
      <patternFill/>
    </fill>
    <fill>
      <patternFill patternType="gray125"/>
    </fill>
    <fill>
      <patternFill patternType="solid">
        <fgColor rgb="00153F8A"/>
      </patternFill>
    </fill>
    <fill>
      <patternFill patternType="solid">
        <fgColor rgb="00FFF9E5"/>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5" fillId="2" borderId="1" applyAlignment="1" pivotButton="0" quotePrefix="0" xfId="0">
      <alignment horizontal="center" vertical="center" wrapText="1"/>
    </xf>
    <xf numFmtId="0" fontId="2" fillId="0" borderId="0" pivotButton="0" quotePrefix="0" xfId="0"/>
    <xf numFmtId="0" fontId="3" fillId="3" borderId="1" applyAlignment="1" pivotButton="0" quotePrefix="0" xfId="0">
      <alignment vertical="top" wrapText="1"/>
    </xf>
    <xf numFmtId="164" fontId="3" fillId="3" borderId="1" applyAlignment="1" pivotButton="0" quotePrefix="0" xfId="0">
      <alignment vertical="top" wrapText="1"/>
    </xf>
    <xf numFmtId="0" fontId="0" fillId="0" borderId="1" applyAlignment="1" pivotButton="0" quotePrefix="0" xfId="0">
      <alignment horizontal="center"/>
    </xf>
    <xf numFmtId="0" fontId="6" fillId="0" borderId="1" applyAlignment="1" pivotButton="0" quotePrefix="0" xfId="0">
      <alignment horizontal="center"/>
    </xf>
    <xf numFmtId="9" fontId="0" fillId="0" borderId="1" applyAlignment="1" pivotButton="0" quotePrefix="0" xfId="0">
      <alignment horizontal="center"/>
    </xf>
    <xf numFmtId="165" fontId="3" fillId="3" borderId="1" applyAlignment="1" pivotButton="0" quotePrefix="0" xfId="0">
      <alignment vertical="top" wrapText="1"/>
    </xf>
    <xf numFmtId="0" fontId="7" fillId="0" borderId="1" pivotButton="0" quotePrefix="0" xfId="0"/>
    <xf numFmtId="0" fontId="3" fillId="0" borderId="0" pivotButton="0" quotePrefix="0" xfId="0"/>
    <xf numFmtId="165" fontId="0" fillId="0" borderId="1" pivotButton="0" quotePrefix="0" xfId="0"/>
    <xf numFmtId="0" fontId="0" fillId="0" borderId="1" pivotButton="0" quotePrefix="0" xfId="0"/>
  </cellXfs>
  <cellStyles count="1">
    <cellStyle name="Normal" xfId="0" builtinId="0" hidden="0"/>
  </cellStyles>
  <dxfs count="3">
    <dxf>
      <fill>
        <patternFill patternType="solid">
          <fgColor rgb="00F8C9C4"/>
          <bgColor rgb="00F8C9C4"/>
        </patternFill>
      </fill>
    </dxf>
    <dxf>
      <fill>
        <patternFill patternType="solid">
          <fgColor rgb="00FCE7B0"/>
          <bgColor rgb="00FCE7B0"/>
        </patternFill>
      </fill>
    </dxf>
    <dxf>
      <fill>
        <patternFill patternType="solid">
          <fgColor rgb="00CFEBD5"/>
          <bgColor rgb="00CFEBD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10"/>
  <chart>
    <title>
      <tx>
        <rich>
          <a:bodyPr/>
          <a:p>
            <a:pPr>
              <a:defRPr/>
            </a:pPr>
            <a:r>
              <a:t>Annual value by type</a:t>
            </a:r>
          </a:p>
        </rich>
      </tx>
    </title>
    <plotArea>
      <barChart>
        <barDir val="bar"/>
        <grouping val="clustered"/>
        <ser>
          <idx val="0"/>
          <order val="0"/>
          <spPr>
            <a:ln>
              <a:prstDash val="solid"/>
            </a:ln>
          </spPr>
          <cat>
            <numRef>
              <f>'Summary'!$A$10:$A$12</f>
            </numRef>
          </cat>
          <val>
            <numRef>
              <f>'Summary'!$B$10:$B$12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3</col>
      <colOff>0</colOff>
      <row>2</row>
      <rowOff>0</rowOff>
    </from>
    <ext cx="4680000" cy="2160000"/>
    <graphicFrame>
      <nvGraphicFramePr>
        <cNvPr id="1" name="Chart 1"/>
        <cNvGraphicFramePr/>
      </nvGraphicFramePr>
      <xfrm/>
      <a:graphic>
        <a:graphicData uri="http://schemas.openxmlformats.org/drawingml/2006/chart">
          <c:chart r:id="rId1"/>
        </a:graphicData>
      </a:graphic>
    </graphicFrame>
    <clientData/>
  </oneCellAnchor>
</wsDr>
</file>

<file path=xl/tables/table1.xml><?xml version="1.0" encoding="utf-8"?>
<table xmlns="http://schemas.openxmlformats.org/spreadsheetml/2006/main" id="1" name="Milestones" displayName="Milestones" ref="A4:G29" headerRowCount="1">
  <autoFilter ref="A4:G29"/>
  <tableColumns count="7">
    <tableColumn id="1" name="#"/>
    <tableColumn id="2" name="Milestone"/>
    <tableColumn id="3" name="Owner"/>
    <tableColumn id="4" name="Planned date"/>
    <tableColumn id="5" name="Actual date"/>
    <tableColumn id="6" name="Status"/>
    <tableColumn id="7" name="Days overdue"/>
  </tableColumns>
  <tableStyleInfo name="TableStyleLight9" showRowStripes="1"/>
</table>
</file>

<file path=xl/tables/table2.xml><?xml version="1.0" encoding="utf-8"?>
<table xmlns="http://schemas.openxmlformats.org/spreadsheetml/2006/main" id="2" name="Risks" displayName="Risks" ref="A4:H24" headerRowCount="1">
  <autoFilter ref="A4:H24"/>
  <tableColumns count="8">
    <tableColumn id="1" name="ID"/>
    <tableColumn id="2" name="Risk"/>
    <tableColumn id="3" name="Likelihood (1-5)"/>
    <tableColumn id="4" name="Impact (1-5)"/>
    <tableColumn id="5" name="Score"/>
    <tableColumn id="6" name="Level"/>
    <tableColumn id="7" name="Response"/>
    <tableColumn id="8" name="Owner"/>
  </tableColumns>
  <tableStyleInfo name="TableStyleLight9" showRowStripes="1"/>
</table>
</file>

<file path=xl/tables/table3.xml><?xml version="1.0" encoding="utf-8"?>
<table xmlns="http://schemas.openxmlformats.org/spreadsheetml/2006/main" id="3" name="Benefits" displayName="Benefits" ref="A4:I24" headerRowCount="1">
  <autoFilter ref="A4:I24"/>
  <tableColumns count="9">
    <tableColumn id="1" name="Benefit"/>
    <tableColumn id="2" name="Type"/>
    <tableColumn id="3" name="Measure"/>
    <tableColumn id="4" name="Baseline"/>
    <tableColumn id="5" name="Target"/>
    <tableColumn id="6" name="Actual"/>
    <tableColumn id="7" name="Progress"/>
    <tableColumn id="8" name="Annual value ($)"/>
    <tableColumn id="9" name="How it will be verified or used"/>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_rels/sheet5.xml.rels><Relationships xmlns="http://schemas.openxmlformats.org/package/2006/relationships"><Relationship Type="http://schemas.openxmlformats.org/officeDocument/2006/relationships/table" Target="/xl/tables/table3.xml" Id="rId1" /></Relationships>
</file>

<file path=xl/worksheets/_rels/sheet6.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15" customWidth="1" min="1" max="1"/>
  </cols>
  <sheetData>
    <row r="1">
      <c r="A1" s="1" t="inlineStr">
        <is>
          <t>PUBLIC SECTOR IMPROVEMENT CHARTER - HOW TO USE</t>
        </is>
      </c>
    </row>
    <row r="3">
      <c r="A3" s="2" t="inlineStr">
        <is>
          <t>What this workbook is</t>
        </is>
      </c>
    </row>
    <row r="4">
      <c r="A4" s="3" t="inlineStr">
        <is>
          <t>A project charter and tracking workbook for a public-service improvement project: define the problem and scope, list milestones and risks, and track benefits by type (cash savings, cost avoidance, capacity released, service improvement).</t>
        </is>
      </c>
    </row>
    <row r="5">
      <c r="A5" s="3" t="inlineStr">
        <is>
          <t>Educational template. It supports a public-service team's planning and documentation. It is not legal, policy, procurement, or regulatory advice and does not replace your agency's rules, reporting requirements, or the judgment of qualified professionals. Do not enter personal information about residents.</t>
        </is>
      </c>
    </row>
    <row r="6">
      <c r="A6" s="2" t="inlineStr">
        <is>
          <t>Steps</t>
        </is>
      </c>
    </row>
    <row r="7">
      <c r="A7" s="3" t="inlineStr">
        <is>
          <t>1. Charter: complete the problem statement, scope, stakeholders, baseline, and target. Get the sponsor's approval before starting.</t>
        </is>
      </c>
    </row>
    <row r="8">
      <c r="A8" s="3" t="inlineStr">
        <is>
          <t>2. Milestones: list the key dates. Days Overdue calculates for open milestones.</t>
        </is>
      </c>
    </row>
    <row r="9">
      <c r="A9" s="3" t="inlineStr">
        <is>
          <t>3. Risks: score likelihood and impact (1 to 5). Score and level calculate.</t>
        </is>
      </c>
    </row>
    <row r="10">
      <c r="A10" s="3" t="inlineStr">
        <is>
          <t>4. Benefits: record each benefit with its type, baseline, target, and actual. Progress and annual value are calculated; the Summary totals annual value by type.</t>
        </is>
      </c>
    </row>
    <row r="11">
      <c r="A11" s="2" t="inlineStr">
        <is>
          <t>Notes</t>
        </is>
      </c>
    </row>
    <row r="12">
      <c r="A12" s="3" t="inlineStr">
        <is>
          <t>Keep benefit types separate. Cash savings can be verified in the budget. Capacity released is valuable only if the time is used, so state how it will be redeployed.</t>
        </is>
      </c>
    </row>
    <row r="13">
      <c r="A13" s="3" t="inlineStr">
        <is>
          <t>The example rows (a permit process project) are placeholders showing the formulas. Overwrite them.</t>
        </is>
      </c>
    </row>
    <row r="14">
      <c r="A14"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90" customWidth="1" min="2" max="2"/>
  </cols>
  <sheetData>
    <row r="1">
      <c r="A1" s="1" t="inlineStr">
        <is>
          <t>PROJECT CHARTER</t>
        </is>
      </c>
    </row>
    <row r="2">
      <c r="A2" s="4" t="inlineStr">
        <is>
          <t>Complete before work begins. Keep entries brief and specific.</t>
        </is>
      </c>
    </row>
    <row r="4" ht="32" customHeight="1">
      <c r="A4" s="5" t="inlineStr">
        <is>
          <t>Item</t>
        </is>
      </c>
      <c r="B4" s="5" t="inlineStr">
        <is>
          <t>Entry or prompt</t>
        </is>
      </c>
    </row>
    <row r="5" ht="36" customHeight="1">
      <c r="A5" s="6" t="inlineStr">
        <is>
          <t>Project title</t>
        </is>
      </c>
      <c r="B5" s="7" t="inlineStr">
        <is>
          <t>Residential building permit cycle time</t>
        </is>
      </c>
    </row>
    <row r="6" ht="36" customHeight="1">
      <c r="A6" s="6" t="inlineStr">
        <is>
          <t>Service / process</t>
        </is>
      </c>
      <c r="B6" s="7" t="inlineStr">
        <is>
          <t>Residential permits, Building Services</t>
        </is>
      </c>
    </row>
    <row r="7" ht="36" customHeight="1">
      <c r="A7" s="6" t="inlineStr">
        <is>
          <t>Sponsor</t>
        </is>
      </c>
      <c r="B7" s="7" t="inlineStr"/>
    </row>
    <row r="8" ht="36" customHeight="1">
      <c r="A8" s="6" t="inlineStr">
        <is>
          <t>Project lead and team</t>
        </is>
      </c>
      <c r="B8" s="7" t="inlineStr"/>
    </row>
    <row r="9" ht="36" customHeight="1">
      <c r="A9" s="6" t="inlineStr">
        <is>
          <t>Problem statement</t>
        </is>
      </c>
      <c r="B9" s="7" t="inlineStr">
        <is>
          <t>What is wrong, for whom, how often, and how do we know? Use data.</t>
        </is>
      </c>
    </row>
    <row r="10" ht="36" customHeight="1">
      <c r="A10" s="6" t="inlineStr">
        <is>
          <t>Public value / why it matters</t>
        </is>
      </c>
      <c r="B10" s="7" t="inlineStr">
        <is>
          <t>How does this help residents, businesses, or the agency's mission?</t>
        </is>
      </c>
    </row>
    <row r="11" ht="36" customHeight="1">
      <c r="A11" s="6" t="inlineStr">
        <is>
          <t>Scope: in</t>
        </is>
      </c>
      <c r="B11" s="7" t="inlineStr">
        <is>
          <t>Which steps and cases are included?</t>
        </is>
      </c>
    </row>
    <row r="12" ht="36" customHeight="1">
      <c r="A12" s="6" t="inlineStr">
        <is>
          <t>Scope: out</t>
        </is>
      </c>
      <c r="B12" s="7" t="inlineStr">
        <is>
          <t>What is deliberately excluded?</t>
        </is>
      </c>
    </row>
    <row r="13" ht="36" customHeight="1">
      <c r="A13" s="6" t="inlineStr">
        <is>
          <t>Legal and policy constraints</t>
        </is>
      </c>
      <c r="B13" s="7" t="inlineStr">
        <is>
          <t>Statutes, rules, or agreements that limit what can change.</t>
        </is>
      </c>
    </row>
    <row r="14" ht="36" customHeight="1">
      <c r="A14" s="6" t="inlineStr">
        <is>
          <t>Stakeholders</t>
        </is>
      </c>
      <c r="B14" s="7" t="inlineStr">
        <is>
          <t>Who is affected or must be consulted, including staff and representatives?</t>
        </is>
      </c>
    </row>
    <row r="15" ht="36" customHeight="1">
      <c r="A15" s="6" t="inlineStr">
        <is>
          <t>Baseline</t>
        </is>
      </c>
      <c r="B15" s="7" t="inlineStr">
        <is>
          <t>Current performance, with the measure and period, for example 26.5 business days average over Q2.</t>
        </is>
      </c>
    </row>
    <row r="16" ht="36" customHeight="1">
      <c r="A16" s="6" t="inlineStr">
        <is>
          <t>Target</t>
        </is>
      </c>
      <c r="B16" s="7" t="inlineStr">
        <is>
          <t>The goal, with a date, for example 16 business days by end of Q4.</t>
        </is>
      </c>
    </row>
    <row r="17" ht="36" customHeight="1">
      <c r="A17" s="6" t="inlineStr">
        <is>
          <t>Balancing measures</t>
        </is>
      </c>
      <c r="B17" s="7" t="inlineStr">
        <is>
          <t>What must not get worse, for example error rate, complaints, access for all residents?</t>
        </is>
      </c>
    </row>
    <row r="18" ht="36" customHeight="1">
      <c r="A18" s="6" t="inlineStr">
        <is>
          <t>Equity and access check</t>
        </is>
      </c>
      <c r="B18" s="7" t="inlineStr">
        <is>
          <t>How will we check that the change does not make the service harder to reach?</t>
        </is>
      </c>
    </row>
    <row r="19" ht="36" customHeight="1">
      <c r="A19" s="6" t="inlineStr">
        <is>
          <t>Resources required</t>
        </is>
      </c>
      <c r="B19" s="7" t="inlineStr"/>
    </row>
    <row r="20" ht="36" customHeight="1">
      <c r="A20" s="6" t="inlineStr">
        <is>
          <t>Sponsor approval and date</t>
        </is>
      </c>
      <c r="B20" s="7" t="inlineStr"/>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6" customWidth="1" min="1" max="1"/>
    <col width="46" customWidth="1" min="2" max="2"/>
    <col width="20" customWidth="1" min="3" max="3"/>
    <col width="13" customWidth="1" min="4" max="4"/>
    <col width="13" customWidth="1" min="5" max="5"/>
    <col width="14" customWidth="1" min="6" max="6"/>
    <col width="12" customWidth="1" min="7" max="7"/>
  </cols>
  <sheetData>
    <row r="1">
      <c r="A1" s="1" t="inlineStr">
        <is>
          <t>MILESTONES</t>
        </is>
      </c>
    </row>
    <row r="2">
      <c r="A2" s="4" t="inlineStr">
        <is>
          <t>Example rows are placeholders.</t>
        </is>
      </c>
    </row>
    <row r="4" ht="32" customHeight="1">
      <c r="A4" s="5" t="inlineStr">
        <is>
          <t>#</t>
        </is>
      </c>
      <c r="B4" s="5" t="inlineStr">
        <is>
          <t>Milestone</t>
        </is>
      </c>
      <c r="C4" s="5" t="inlineStr">
        <is>
          <t>Owner</t>
        </is>
      </c>
      <c r="D4" s="5" t="inlineStr">
        <is>
          <t>Planned date</t>
        </is>
      </c>
      <c r="E4" s="5" t="inlineStr">
        <is>
          <t>Actual date</t>
        </is>
      </c>
      <c r="F4" s="5" t="inlineStr">
        <is>
          <t>Status</t>
        </is>
      </c>
      <c r="G4" s="5" t="inlineStr">
        <is>
          <t>Days overdue</t>
        </is>
      </c>
    </row>
    <row r="5">
      <c r="A5" s="7" t="n">
        <v>1</v>
      </c>
      <c r="B5" s="7" t="inlineStr">
        <is>
          <t>Map current process and time each step</t>
        </is>
      </c>
      <c r="C5" s="7" t="inlineStr">
        <is>
          <t>Project lead</t>
        </is>
      </c>
      <c r="D5" s="8" t="n">
        <v>46295</v>
      </c>
      <c r="E5" s="8" t="n">
        <v>46293</v>
      </c>
      <c r="F5" s="7" t="inlineStr">
        <is>
          <t>Complete</t>
        </is>
      </c>
      <c r="G5" s="9">
        <f>IF(OR(D5="",F5="Complete",F5="Cancelled"),"",MAX(0,TODAY()-D5))</f>
        <v/>
      </c>
    </row>
    <row r="6">
      <c r="A6" s="7" t="n">
        <v>2</v>
      </c>
      <c r="B6" s="7" t="inlineStr">
        <is>
          <t>Analyze return reasons (Pareto)</t>
        </is>
      </c>
      <c r="C6" s="7" t="inlineStr">
        <is>
          <t>Analyst</t>
        </is>
      </c>
      <c r="D6" s="8" t="n">
        <v>46304</v>
      </c>
      <c r="E6" s="8" t="n"/>
      <c r="F6" s="7" t="inlineStr">
        <is>
          <t>In progress</t>
        </is>
      </c>
      <c r="G6" s="9">
        <f>IF(OR(D6="",F6="Complete",F6="Cancelled"),"",MAX(0,TODAY()-D6))</f>
        <v/>
      </c>
    </row>
    <row r="7">
      <c r="A7" s="7" t="n">
        <v>3</v>
      </c>
      <c r="B7" s="7" t="inlineStr">
        <is>
          <t>Run improvement event</t>
        </is>
      </c>
      <c r="C7" s="7" t="inlineStr">
        <is>
          <t>Facilitator</t>
        </is>
      </c>
      <c r="D7" s="8" t="n">
        <v>46318</v>
      </c>
      <c r="E7" s="8" t="n"/>
      <c r="F7" s="7" t="inlineStr">
        <is>
          <t>Not started</t>
        </is>
      </c>
      <c r="G7" s="9">
        <f>IF(OR(D7="",F7="Complete",F7="Cancelled"),"",MAX(0,TODAY()-D7))</f>
        <v/>
      </c>
    </row>
    <row r="8">
      <c r="A8" s="7" t="n">
        <v>4</v>
      </c>
      <c r="B8" s="7" t="inlineStr">
        <is>
          <t>Pilot new intake checklist</t>
        </is>
      </c>
      <c r="C8" s="7" t="inlineStr">
        <is>
          <t>Intake supervisor</t>
        </is>
      </c>
      <c r="D8" s="8" t="n">
        <v>46346</v>
      </c>
      <c r="E8" s="8" t="n"/>
      <c r="F8" s="7" t="inlineStr">
        <is>
          <t>Not started</t>
        </is>
      </c>
      <c r="G8" s="9">
        <f>IF(OR(D8="",F8="Complete",F8="Cancelled"),"",MAX(0,TODAY()-D8))</f>
        <v/>
      </c>
    </row>
    <row r="9">
      <c r="A9" s="7" t="n"/>
      <c r="B9" s="7" t="n"/>
      <c r="C9" s="7" t="n"/>
      <c r="D9" s="8" t="n"/>
      <c r="E9" s="8" t="n"/>
      <c r="F9" s="7" t="n"/>
      <c r="G9" s="9">
        <f>IF(OR(D9="",F9="Complete",F9="Cancelled"),"",MAX(0,TODAY()-D9))</f>
        <v/>
      </c>
    </row>
    <row r="10">
      <c r="A10" s="7" t="n"/>
      <c r="B10" s="7" t="n"/>
      <c r="C10" s="7" t="n"/>
      <c r="D10" s="8" t="n"/>
      <c r="E10" s="8" t="n"/>
      <c r="F10" s="7" t="n"/>
      <c r="G10" s="9">
        <f>IF(OR(D10="",F10="Complete",F10="Cancelled"),"",MAX(0,TODAY()-D10))</f>
        <v/>
      </c>
    </row>
    <row r="11">
      <c r="A11" s="7" t="n"/>
      <c r="B11" s="7" t="n"/>
      <c r="C11" s="7" t="n"/>
      <c r="D11" s="8" t="n"/>
      <c r="E11" s="8" t="n"/>
      <c r="F11" s="7" t="n"/>
      <c r="G11" s="9">
        <f>IF(OR(D11="",F11="Complete",F11="Cancelled"),"",MAX(0,TODAY()-D11))</f>
        <v/>
      </c>
    </row>
    <row r="12">
      <c r="A12" s="7" t="n"/>
      <c r="B12" s="7" t="n"/>
      <c r="C12" s="7" t="n"/>
      <c r="D12" s="8" t="n"/>
      <c r="E12" s="8" t="n"/>
      <c r="F12" s="7" t="n"/>
      <c r="G12" s="9">
        <f>IF(OR(D12="",F12="Complete",F12="Cancelled"),"",MAX(0,TODAY()-D12))</f>
        <v/>
      </c>
    </row>
    <row r="13">
      <c r="A13" s="7" t="n"/>
      <c r="B13" s="7" t="n"/>
      <c r="C13" s="7" t="n"/>
      <c r="D13" s="8" t="n"/>
      <c r="E13" s="8" t="n"/>
      <c r="F13" s="7" t="n"/>
      <c r="G13" s="9">
        <f>IF(OR(D13="",F13="Complete",F13="Cancelled"),"",MAX(0,TODAY()-D13))</f>
        <v/>
      </c>
    </row>
    <row r="14">
      <c r="A14" s="7" t="n"/>
      <c r="B14" s="7" t="n"/>
      <c r="C14" s="7" t="n"/>
      <c r="D14" s="8" t="n"/>
      <c r="E14" s="8" t="n"/>
      <c r="F14" s="7" t="n"/>
      <c r="G14" s="9">
        <f>IF(OR(D14="",F14="Complete",F14="Cancelled"),"",MAX(0,TODAY()-D14))</f>
        <v/>
      </c>
    </row>
    <row r="15">
      <c r="A15" s="7" t="n"/>
      <c r="B15" s="7" t="n"/>
      <c r="C15" s="7" t="n"/>
      <c r="D15" s="8" t="n"/>
      <c r="E15" s="8" t="n"/>
      <c r="F15" s="7" t="n"/>
      <c r="G15" s="9">
        <f>IF(OR(D15="",F15="Complete",F15="Cancelled"),"",MAX(0,TODAY()-D15))</f>
        <v/>
      </c>
    </row>
    <row r="16">
      <c r="A16" s="7" t="n"/>
      <c r="B16" s="7" t="n"/>
      <c r="C16" s="7" t="n"/>
      <c r="D16" s="8" t="n"/>
      <c r="E16" s="8" t="n"/>
      <c r="F16" s="7" t="n"/>
      <c r="G16" s="9">
        <f>IF(OR(D16="",F16="Complete",F16="Cancelled"),"",MAX(0,TODAY()-D16))</f>
        <v/>
      </c>
    </row>
    <row r="17">
      <c r="A17" s="7" t="n"/>
      <c r="B17" s="7" t="n"/>
      <c r="C17" s="7" t="n"/>
      <c r="D17" s="8" t="n"/>
      <c r="E17" s="8" t="n"/>
      <c r="F17" s="7" t="n"/>
      <c r="G17" s="9">
        <f>IF(OR(D17="",F17="Complete",F17="Cancelled"),"",MAX(0,TODAY()-D17))</f>
        <v/>
      </c>
    </row>
    <row r="18">
      <c r="A18" s="7" t="n"/>
      <c r="B18" s="7" t="n"/>
      <c r="C18" s="7" t="n"/>
      <c r="D18" s="8" t="n"/>
      <c r="E18" s="8" t="n"/>
      <c r="F18" s="7" t="n"/>
      <c r="G18" s="9">
        <f>IF(OR(D18="",F18="Complete",F18="Cancelled"),"",MAX(0,TODAY()-D18))</f>
        <v/>
      </c>
    </row>
    <row r="19">
      <c r="A19" s="7" t="n"/>
      <c r="B19" s="7" t="n"/>
      <c r="C19" s="7" t="n"/>
      <c r="D19" s="8" t="n"/>
      <c r="E19" s="8" t="n"/>
      <c r="F19" s="7" t="n"/>
      <c r="G19" s="9">
        <f>IF(OR(D19="",F19="Complete",F19="Cancelled"),"",MAX(0,TODAY()-D19))</f>
        <v/>
      </c>
    </row>
    <row r="20">
      <c r="A20" s="7" t="n"/>
      <c r="B20" s="7" t="n"/>
      <c r="C20" s="7" t="n"/>
      <c r="D20" s="8" t="n"/>
      <c r="E20" s="8" t="n"/>
      <c r="F20" s="7" t="n"/>
      <c r="G20" s="9">
        <f>IF(OR(D20="",F20="Complete",F20="Cancelled"),"",MAX(0,TODAY()-D20))</f>
        <v/>
      </c>
    </row>
    <row r="21">
      <c r="A21" s="7" t="n"/>
      <c r="B21" s="7" t="n"/>
      <c r="C21" s="7" t="n"/>
      <c r="D21" s="8" t="n"/>
      <c r="E21" s="8" t="n"/>
      <c r="F21" s="7" t="n"/>
      <c r="G21" s="9">
        <f>IF(OR(D21="",F21="Complete",F21="Cancelled"),"",MAX(0,TODAY()-D21))</f>
        <v/>
      </c>
    </row>
    <row r="22">
      <c r="A22" s="7" t="n"/>
      <c r="B22" s="7" t="n"/>
      <c r="C22" s="7" t="n"/>
      <c r="D22" s="8" t="n"/>
      <c r="E22" s="8" t="n"/>
      <c r="F22" s="7" t="n"/>
      <c r="G22" s="9">
        <f>IF(OR(D22="",F22="Complete",F22="Cancelled"),"",MAX(0,TODAY()-D22))</f>
        <v/>
      </c>
    </row>
    <row r="23">
      <c r="A23" s="7" t="n"/>
      <c r="B23" s="7" t="n"/>
      <c r="C23" s="7" t="n"/>
      <c r="D23" s="8" t="n"/>
      <c r="E23" s="8" t="n"/>
      <c r="F23" s="7" t="n"/>
      <c r="G23" s="9">
        <f>IF(OR(D23="",F23="Complete",F23="Cancelled"),"",MAX(0,TODAY()-D23))</f>
        <v/>
      </c>
    </row>
    <row r="24">
      <c r="A24" s="7" t="n"/>
      <c r="B24" s="7" t="n"/>
      <c r="C24" s="7" t="n"/>
      <c r="D24" s="8" t="n"/>
      <c r="E24" s="8" t="n"/>
      <c r="F24" s="7" t="n"/>
      <c r="G24" s="9">
        <f>IF(OR(D24="",F24="Complete",F24="Cancelled"),"",MAX(0,TODAY()-D24))</f>
        <v/>
      </c>
    </row>
    <row r="25">
      <c r="A25" s="7" t="n"/>
      <c r="B25" s="7" t="n"/>
      <c r="C25" s="7" t="n"/>
      <c r="D25" s="8" t="n"/>
      <c r="E25" s="8" t="n"/>
      <c r="F25" s="7" t="n"/>
      <c r="G25" s="9">
        <f>IF(OR(D25="",F25="Complete",F25="Cancelled"),"",MAX(0,TODAY()-D25))</f>
        <v/>
      </c>
    </row>
    <row r="26">
      <c r="A26" s="7" t="n"/>
      <c r="B26" s="7" t="n"/>
      <c r="C26" s="7" t="n"/>
      <c r="D26" s="8" t="n"/>
      <c r="E26" s="8" t="n"/>
      <c r="F26" s="7" t="n"/>
      <c r="G26" s="9">
        <f>IF(OR(D26="",F26="Complete",F26="Cancelled"),"",MAX(0,TODAY()-D26))</f>
        <v/>
      </c>
    </row>
    <row r="27">
      <c r="A27" s="7" t="n"/>
      <c r="B27" s="7" t="n"/>
      <c r="C27" s="7" t="n"/>
      <c r="D27" s="8" t="n"/>
      <c r="E27" s="8" t="n"/>
      <c r="F27" s="7" t="n"/>
      <c r="G27" s="9">
        <f>IF(OR(D27="",F27="Complete",F27="Cancelled"),"",MAX(0,TODAY()-D27))</f>
        <v/>
      </c>
    </row>
    <row r="28">
      <c r="A28" s="7" t="n"/>
      <c r="B28" s="7" t="n"/>
      <c r="C28" s="7" t="n"/>
      <c r="D28" s="8" t="n"/>
      <c r="E28" s="8" t="n"/>
      <c r="F28" s="7" t="n"/>
      <c r="G28" s="9">
        <f>IF(OR(D28="",F28="Complete",F28="Cancelled"),"",MAX(0,TODAY()-D28))</f>
        <v/>
      </c>
    </row>
    <row r="29">
      <c r="A29" s="7" t="n"/>
      <c r="B29" s="7" t="n"/>
      <c r="C29" s="7" t="n"/>
      <c r="D29" s="8" t="n"/>
      <c r="E29" s="8" t="n"/>
      <c r="F29" s="7" t="n"/>
      <c r="G29" s="9">
        <f>IF(OR(D29="",F29="Complete",F29="Cancelled"),"",MAX(0,TODAY()-D29))</f>
        <v/>
      </c>
    </row>
  </sheetData>
  <conditionalFormatting sqref="G5:G29">
    <cfRule type="cellIs" priority="1" operator="greaterThan" dxfId="0">
      <formula>0</formula>
    </cfRule>
  </conditionalFormatting>
  <dataValidations count="1">
    <dataValidation sqref="F5:F29" showDropDown="0" showInputMessage="0" showErrorMessage="1" allowBlank="1" errorTitle="Invalid entry" error="Pick a value from the list." type="list">
      <formula1>"Not started,In progress,Complete,Cancelled"</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6" customWidth="1" min="1" max="1"/>
    <col width="44" customWidth="1" min="2" max="2"/>
    <col width="12" customWidth="1" min="3" max="3"/>
    <col width="11" customWidth="1" min="4" max="4"/>
    <col width="8" customWidth="1" min="5" max="5"/>
    <col width="10" customWidth="1" min="6" max="6"/>
    <col width="42" customWidth="1" min="7" max="7"/>
    <col width="18" customWidth="1" min="8" max="8"/>
  </cols>
  <sheetData>
    <row r="1">
      <c r="A1" s="1" t="inlineStr">
        <is>
          <t>RISKS</t>
        </is>
      </c>
    </row>
    <row r="2">
      <c r="A2" s="4" t="inlineStr">
        <is>
          <t>Likelihood and impact use a 1 to 5 scale. Example rows are placeholders.</t>
        </is>
      </c>
    </row>
    <row r="4" ht="32" customHeight="1">
      <c r="A4" s="5" t="inlineStr">
        <is>
          <t>ID</t>
        </is>
      </c>
      <c r="B4" s="5" t="inlineStr">
        <is>
          <t>Risk</t>
        </is>
      </c>
      <c r="C4" s="5" t="inlineStr">
        <is>
          <t>Likelihood (1-5)</t>
        </is>
      </c>
      <c r="D4" s="5" t="inlineStr">
        <is>
          <t>Impact (1-5)</t>
        </is>
      </c>
      <c r="E4" s="5" t="inlineStr">
        <is>
          <t>Score</t>
        </is>
      </c>
      <c r="F4" s="5" t="inlineStr">
        <is>
          <t>Level</t>
        </is>
      </c>
      <c r="G4" s="5" t="inlineStr">
        <is>
          <t>Response</t>
        </is>
      </c>
      <c r="H4" s="5" t="inlineStr">
        <is>
          <t>Owner</t>
        </is>
      </c>
    </row>
    <row r="5">
      <c r="A5" s="7" t="inlineStr">
        <is>
          <t>R1</t>
        </is>
      </c>
      <c r="B5" s="7" t="inlineStr">
        <is>
          <t>Staff involvement is limited by workload</t>
        </is>
      </c>
      <c r="C5" s="7" t="n">
        <v>3</v>
      </c>
      <c r="D5" s="7" t="n">
        <v>4</v>
      </c>
      <c r="E5" s="10">
        <f>IF(AND(ISNUMBER(C5),ISNUMBER(D5)),C5*D5,"")</f>
        <v/>
      </c>
      <c r="F5" s="10">
        <f>IF(E5="","",IF(E5&gt;=15,"High",IF(E5&gt;=8,"Medium","Low")))</f>
        <v/>
      </c>
      <c r="G5" s="7" t="inlineStr">
        <is>
          <t>Protect time for two reviewers; sponsor confirms priority</t>
        </is>
      </c>
      <c r="H5" s="7" t="inlineStr">
        <is>
          <t>Sponsor</t>
        </is>
      </c>
    </row>
    <row r="6">
      <c r="A6" s="7" t="inlineStr">
        <is>
          <t>R2</t>
        </is>
      </c>
      <c r="B6" s="7" t="inlineStr">
        <is>
          <t>Online checklist is hard to use for some applicants</t>
        </is>
      </c>
      <c r="C6" s="7" t="n">
        <v>3</v>
      </c>
      <c r="D6" s="7" t="n">
        <v>4</v>
      </c>
      <c r="E6" s="10">
        <f>IF(AND(ISNUMBER(C6),ISNUMBER(D6)),C6*D6,"")</f>
        <v/>
      </c>
      <c r="F6" s="10">
        <f>IF(E6="","",IF(E6&gt;=15,"High",IF(E6&gt;=8,"Medium","Low")))</f>
        <v/>
      </c>
      <c r="G6" s="7" t="inlineStr">
        <is>
          <t>Test with users, keep paper and in-person options</t>
        </is>
      </c>
      <c r="H6" s="7" t="inlineStr">
        <is>
          <t>Project lead</t>
        </is>
      </c>
    </row>
    <row r="7">
      <c r="A7" s="7" t="inlineStr">
        <is>
          <t>R3</t>
        </is>
      </c>
      <c r="B7" s="7" t="inlineStr">
        <is>
          <t>Rule change alters the process mid-project</t>
        </is>
      </c>
      <c r="C7" s="7" t="n">
        <v>2</v>
      </c>
      <c r="D7" s="7" t="n">
        <v>3</v>
      </c>
      <c r="E7" s="10">
        <f>IF(AND(ISNUMBER(C7),ISNUMBER(D7)),C7*D7,"")</f>
        <v/>
      </c>
      <c r="F7" s="10">
        <f>IF(E7="","",IF(E7&gt;=15,"High",IF(E7&gt;=8,"Medium","Low")))</f>
        <v/>
      </c>
      <c r="G7" s="7" t="inlineStr">
        <is>
          <t>Check with legal counsel before each change</t>
        </is>
      </c>
      <c r="H7" s="7" t="inlineStr">
        <is>
          <t>Project lead</t>
        </is>
      </c>
    </row>
    <row r="8">
      <c r="A8" s="7" t="n"/>
      <c r="B8" s="7" t="n"/>
      <c r="C8" s="7" t="n"/>
      <c r="D8" s="7" t="n"/>
      <c r="E8" s="10">
        <f>IF(AND(ISNUMBER(C8),ISNUMBER(D8)),C8*D8,"")</f>
        <v/>
      </c>
      <c r="F8" s="10">
        <f>IF(E8="","",IF(E8&gt;=15,"High",IF(E8&gt;=8,"Medium","Low")))</f>
        <v/>
      </c>
      <c r="G8" s="7" t="n"/>
      <c r="H8" s="7" t="n"/>
    </row>
    <row r="9">
      <c r="A9" s="7" t="n"/>
      <c r="B9" s="7" t="n"/>
      <c r="C9" s="7" t="n"/>
      <c r="D9" s="7" t="n"/>
      <c r="E9" s="10">
        <f>IF(AND(ISNUMBER(C9),ISNUMBER(D9)),C9*D9,"")</f>
        <v/>
      </c>
      <c r="F9" s="10">
        <f>IF(E9="","",IF(E9&gt;=15,"High",IF(E9&gt;=8,"Medium","Low")))</f>
        <v/>
      </c>
      <c r="G9" s="7" t="n"/>
      <c r="H9" s="7" t="n"/>
    </row>
    <row r="10">
      <c r="A10" s="7" t="n"/>
      <c r="B10" s="7" t="n"/>
      <c r="C10" s="7" t="n"/>
      <c r="D10" s="7" t="n"/>
      <c r="E10" s="10">
        <f>IF(AND(ISNUMBER(C10),ISNUMBER(D10)),C10*D10,"")</f>
        <v/>
      </c>
      <c r="F10" s="10">
        <f>IF(E10="","",IF(E10&gt;=15,"High",IF(E10&gt;=8,"Medium","Low")))</f>
        <v/>
      </c>
      <c r="G10" s="7" t="n"/>
      <c r="H10" s="7" t="n"/>
    </row>
    <row r="11">
      <c r="A11" s="7" t="n"/>
      <c r="B11" s="7" t="n"/>
      <c r="C11" s="7" t="n"/>
      <c r="D11" s="7" t="n"/>
      <c r="E11" s="10">
        <f>IF(AND(ISNUMBER(C11),ISNUMBER(D11)),C11*D11,"")</f>
        <v/>
      </c>
      <c r="F11" s="10">
        <f>IF(E11="","",IF(E11&gt;=15,"High",IF(E11&gt;=8,"Medium","Low")))</f>
        <v/>
      </c>
      <c r="G11" s="7" t="n"/>
      <c r="H11" s="7" t="n"/>
    </row>
    <row r="12">
      <c r="A12" s="7" t="n"/>
      <c r="B12" s="7" t="n"/>
      <c r="C12" s="7" t="n"/>
      <c r="D12" s="7" t="n"/>
      <c r="E12" s="10">
        <f>IF(AND(ISNUMBER(C12),ISNUMBER(D12)),C12*D12,"")</f>
        <v/>
      </c>
      <c r="F12" s="10">
        <f>IF(E12="","",IF(E12&gt;=15,"High",IF(E12&gt;=8,"Medium","Low")))</f>
        <v/>
      </c>
      <c r="G12" s="7" t="n"/>
      <c r="H12" s="7" t="n"/>
    </row>
    <row r="13">
      <c r="A13" s="7" t="n"/>
      <c r="B13" s="7" t="n"/>
      <c r="C13" s="7" t="n"/>
      <c r="D13" s="7" t="n"/>
      <c r="E13" s="10">
        <f>IF(AND(ISNUMBER(C13),ISNUMBER(D13)),C13*D13,"")</f>
        <v/>
      </c>
      <c r="F13" s="10">
        <f>IF(E13="","",IF(E13&gt;=15,"High",IF(E13&gt;=8,"Medium","Low")))</f>
        <v/>
      </c>
      <c r="G13" s="7" t="n"/>
      <c r="H13" s="7" t="n"/>
    </row>
    <row r="14">
      <c r="A14" s="7" t="n"/>
      <c r="B14" s="7" t="n"/>
      <c r="C14" s="7" t="n"/>
      <c r="D14" s="7" t="n"/>
      <c r="E14" s="10">
        <f>IF(AND(ISNUMBER(C14),ISNUMBER(D14)),C14*D14,"")</f>
        <v/>
      </c>
      <c r="F14" s="10">
        <f>IF(E14="","",IF(E14&gt;=15,"High",IF(E14&gt;=8,"Medium","Low")))</f>
        <v/>
      </c>
      <c r="G14" s="7" t="n"/>
      <c r="H14" s="7" t="n"/>
    </row>
    <row r="15">
      <c r="A15" s="7" t="n"/>
      <c r="B15" s="7" t="n"/>
      <c r="C15" s="7" t="n"/>
      <c r="D15" s="7" t="n"/>
      <c r="E15" s="10">
        <f>IF(AND(ISNUMBER(C15),ISNUMBER(D15)),C15*D15,"")</f>
        <v/>
      </c>
      <c r="F15" s="10">
        <f>IF(E15="","",IF(E15&gt;=15,"High",IF(E15&gt;=8,"Medium","Low")))</f>
        <v/>
      </c>
      <c r="G15" s="7" t="n"/>
      <c r="H15" s="7" t="n"/>
    </row>
    <row r="16">
      <c r="A16" s="7" t="n"/>
      <c r="B16" s="7" t="n"/>
      <c r="C16" s="7" t="n"/>
      <c r="D16" s="7" t="n"/>
      <c r="E16" s="10">
        <f>IF(AND(ISNUMBER(C16),ISNUMBER(D16)),C16*D16,"")</f>
        <v/>
      </c>
      <c r="F16" s="10">
        <f>IF(E16="","",IF(E16&gt;=15,"High",IF(E16&gt;=8,"Medium","Low")))</f>
        <v/>
      </c>
      <c r="G16" s="7" t="n"/>
      <c r="H16" s="7" t="n"/>
    </row>
    <row r="17">
      <c r="A17" s="7" t="n"/>
      <c r="B17" s="7" t="n"/>
      <c r="C17" s="7" t="n"/>
      <c r="D17" s="7" t="n"/>
      <c r="E17" s="10">
        <f>IF(AND(ISNUMBER(C17),ISNUMBER(D17)),C17*D17,"")</f>
        <v/>
      </c>
      <c r="F17" s="10">
        <f>IF(E17="","",IF(E17&gt;=15,"High",IF(E17&gt;=8,"Medium","Low")))</f>
        <v/>
      </c>
      <c r="G17" s="7" t="n"/>
      <c r="H17" s="7" t="n"/>
    </row>
    <row r="18">
      <c r="A18" s="7" t="n"/>
      <c r="B18" s="7" t="n"/>
      <c r="C18" s="7" t="n"/>
      <c r="D18" s="7" t="n"/>
      <c r="E18" s="10">
        <f>IF(AND(ISNUMBER(C18),ISNUMBER(D18)),C18*D18,"")</f>
        <v/>
      </c>
      <c r="F18" s="10">
        <f>IF(E18="","",IF(E18&gt;=15,"High",IF(E18&gt;=8,"Medium","Low")))</f>
        <v/>
      </c>
      <c r="G18" s="7" t="n"/>
      <c r="H18" s="7" t="n"/>
    </row>
    <row r="19">
      <c r="A19" s="7" t="n"/>
      <c r="B19" s="7" t="n"/>
      <c r="C19" s="7" t="n"/>
      <c r="D19" s="7" t="n"/>
      <c r="E19" s="10">
        <f>IF(AND(ISNUMBER(C19),ISNUMBER(D19)),C19*D19,"")</f>
        <v/>
      </c>
      <c r="F19" s="10">
        <f>IF(E19="","",IF(E19&gt;=15,"High",IF(E19&gt;=8,"Medium","Low")))</f>
        <v/>
      </c>
      <c r="G19" s="7" t="n"/>
      <c r="H19" s="7" t="n"/>
    </row>
    <row r="20">
      <c r="A20" s="7" t="n"/>
      <c r="B20" s="7" t="n"/>
      <c r="C20" s="7" t="n"/>
      <c r="D20" s="7" t="n"/>
      <c r="E20" s="10">
        <f>IF(AND(ISNUMBER(C20),ISNUMBER(D20)),C20*D20,"")</f>
        <v/>
      </c>
      <c r="F20" s="10">
        <f>IF(E20="","",IF(E20&gt;=15,"High",IF(E20&gt;=8,"Medium","Low")))</f>
        <v/>
      </c>
      <c r="G20" s="7" t="n"/>
      <c r="H20" s="7" t="n"/>
    </row>
    <row r="21">
      <c r="A21" s="7" t="n"/>
      <c r="B21" s="7" t="n"/>
      <c r="C21" s="7" t="n"/>
      <c r="D21" s="7" t="n"/>
      <c r="E21" s="10">
        <f>IF(AND(ISNUMBER(C21),ISNUMBER(D21)),C21*D21,"")</f>
        <v/>
      </c>
      <c r="F21" s="10">
        <f>IF(E21="","",IF(E21&gt;=15,"High",IF(E21&gt;=8,"Medium","Low")))</f>
        <v/>
      </c>
      <c r="G21" s="7" t="n"/>
      <c r="H21" s="7" t="n"/>
    </row>
    <row r="22">
      <c r="A22" s="7" t="n"/>
      <c r="B22" s="7" t="n"/>
      <c r="C22" s="7" t="n"/>
      <c r="D22" s="7" t="n"/>
      <c r="E22" s="10">
        <f>IF(AND(ISNUMBER(C22),ISNUMBER(D22)),C22*D22,"")</f>
        <v/>
      </c>
      <c r="F22" s="10">
        <f>IF(E22="","",IF(E22&gt;=15,"High",IF(E22&gt;=8,"Medium","Low")))</f>
        <v/>
      </c>
      <c r="G22" s="7" t="n"/>
      <c r="H22" s="7" t="n"/>
    </row>
    <row r="23">
      <c r="A23" s="7" t="n"/>
      <c r="B23" s="7" t="n"/>
      <c r="C23" s="7" t="n"/>
      <c r="D23" s="7" t="n"/>
      <c r="E23" s="10">
        <f>IF(AND(ISNUMBER(C23),ISNUMBER(D23)),C23*D23,"")</f>
        <v/>
      </c>
      <c r="F23" s="10">
        <f>IF(E23="","",IF(E23&gt;=15,"High",IF(E23&gt;=8,"Medium","Low")))</f>
        <v/>
      </c>
      <c r="G23" s="7" t="n"/>
      <c r="H23" s="7" t="n"/>
    </row>
    <row r="24">
      <c r="A24" s="7" t="n"/>
      <c r="B24" s="7" t="n"/>
      <c r="C24" s="7" t="n"/>
      <c r="D24" s="7" t="n"/>
      <c r="E24" s="10">
        <f>IF(AND(ISNUMBER(C24),ISNUMBER(D24)),C24*D24,"")</f>
        <v/>
      </c>
      <c r="F24" s="10">
        <f>IF(E24="","",IF(E24&gt;=15,"High",IF(E24&gt;=8,"Medium","Low")))</f>
        <v/>
      </c>
      <c r="G24" s="7" t="n"/>
      <c r="H24" s="7" t="n"/>
    </row>
  </sheetData>
  <conditionalFormatting sqref="F5:F24">
    <cfRule type="cellIs" priority="1" operator="equal" dxfId="0">
      <formula>"High"</formula>
    </cfRule>
    <cfRule type="cellIs" priority="2" operator="equal" dxfId="1">
      <formula>"Medium"</formula>
    </cfRule>
    <cfRule type="cellIs" priority="3" operator="equal" dxfId="2">
      <formula>"Low"</formula>
    </cfRule>
  </conditionalFormatting>
  <dataValidations count="1">
    <dataValidation sqref="C5:D24" showDropDown="0" showInputMessage="0" showErrorMessage="1" allowBlank="1" errorTitle="Invalid entry" error="Pick a value from the list." type="list">
      <formula1>"1,2,3,4,5"</formula1>
    </dataValidation>
  </dataValidations>
  <pageMargins left="0.75" right="0.75" top="1" bottom="1" header="0.5" footer="0.5"/>
  <tableParts count="1">
    <tablePart xmlns:r="http://schemas.openxmlformats.org/officeDocument/2006/relationships" r:id="rId1"/>
  </tableParts>
</worksheet>
</file>

<file path=xl/worksheets/sheet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22" customWidth="1" min="2" max="2"/>
    <col width="24" customWidth="1" min="3" max="3"/>
    <col width="11" customWidth="1" min="4" max="4"/>
    <col width="11" customWidth="1" min="5" max="5"/>
    <col width="11" customWidth="1" min="6" max="6"/>
    <col width="10" customWidth="1" min="7" max="7"/>
    <col width="15" customWidth="1" min="8" max="8"/>
    <col width="44" customWidth="1" min="9" max="9"/>
  </cols>
  <sheetData>
    <row r="1">
      <c r="A1" s="1" t="inlineStr">
        <is>
          <t>BENEFITS TRACKING</t>
        </is>
      </c>
    </row>
    <row r="2">
      <c r="A2" s="4" t="inlineStr">
        <is>
          <t>Record each benefit with its type. Annual value is in dollars where the benefit has a money value.</t>
        </is>
      </c>
    </row>
    <row r="4" ht="32" customHeight="1">
      <c r="A4" s="5" t="inlineStr">
        <is>
          <t>Benefit</t>
        </is>
      </c>
      <c r="B4" s="5" t="inlineStr">
        <is>
          <t>Type</t>
        </is>
      </c>
      <c r="C4" s="5" t="inlineStr">
        <is>
          <t>Measure</t>
        </is>
      </c>
      <c r="D4" s="5" t="inlineStr">
        <is>
          <t>Baseline</t>
        </is>
      </c>
      <c r="E4" s="5" t="inlineStr">
        <is>
          <t>Target</t>
        </is>
      </c>
      <c r="F4" s="5" t="inlineStr">
        <is>
          <t>Actual</t>
        </is>
      </c>
      <c r="G4" s="5" t="inlineStr">
        <is>
          <t>Progress</t>
        </is>
      </c>
      <c r="H4" s="5" t="inlineStr">
        <is>
          <t>Annual value ($)</t>
        </is>
      </c>
      <c r="I4" s="5" t="inlineStr">
        <is>
          <t>How it will be verified or used</t>
        </is>
      </c>
    </row>
    <row r="5">
      <c r="A5" s="7" t="inlineStr">
        <is>
          <t>Faster permit decisions</t>
        </is>
      </c>
      <c r="B5" s="7" t="inlineStr">
        <is>
          <t>Service improvement</t>
        </is>
      </c>
      <c r="C5" s="7" t="inlineStr">
        <is>
          <t>Business days to permit</t>
        </is>
      </c>
      <c r="D5" s="7" t="n">
        <v>26.5</v>
      </c>
      <c r="E5" s="7" t="n">
        <v>16</v>
      </c>
      <c r="F5" s="7" t="n">
        <v>21</v>
      </c>
      <c r="G5" s="11">
        <f>IF(AND(ISNUMBER(D5),ISNUMBER(E5),ISNUMBER(F5),D5&lt;&gt;E5),(F5-D5)/(E5-D5),"")</f>
        <v/>
      </c>
      <c r="H5" s="12" t="n"/>
      <c r="I5" s="7" t="inlineStr">
        <is>
          <t>Weekly report from the permit system</t>
        </is>
      </c>
    </row>
    <row r="6">
      <c r="A6" s="7" t="inlineStr">
        <is>
          <t>Less overtime on returns</t>
        </is>
      </c>
      <c r="B6" s="7" t="inlineStr">
        <is>
          <t>Cash savings</t>
        </is>
      </c>
      <c r="C6" s="7" t="inlineStr">
        <is>
          <t>Overtime hours per quarter</t>
        </is>
      </c>
      <c r="D6" s="7" t="n">
        <v>400</v>
      </c>
      <c r="E6" s="7" t="n">
        <v>250</v>
      </c>
      <c r="F6" s="7" t="n">
        <v>320</v>
      </c>
      <c r="G6" s="11">
        <f>IF(AND(ISNUMBER(D6),ISNUMBER(E6),ISNUMBER(F6),D6&lt;&gt;E6),(F6-D6)/(E6-D6),"")</f>
        <v/>
      </c>
      <c r="H6" s="12" t="n">
        <v>12000</v>
      </c>
      <c r="I6" s="7" t="inlineStr">
        <is>
          <t>Payroll records; budget line reduced</t>
        </is>
      </c>
    </row>
    <row r="7">
      <c r="A7" s="7" t="inlineStr">
        <is>
          <t>Staff time freed from rework</t>
        </is>
      </c>
      <c r="B7" s="7" t="inlineStr">
        <is>
          <t>Capacity released</t>
        </is>
      </c>
      <c r="C7" s="7" t="inlineStr">
        <is>
          <t>Hours per year</t>
        </is>
      </c>
      <c r="D7" s="7" t="n">
        <v>0</v>
      </c>
      <c r="E7" s="7" t="n">
        <v>1200</v>
      </c>
      <c r="F7" s="7" t="n">
        <v>900</v>
      </c>
      <c r="G7" s="11">
        <f>IF(AND(ISNUMBER(D7),ISNUMBER(E7),ISNUMBER(F7),D7&lt;&gt;E7),(F7-D7)/(E7-D7),"")</f>
        <v/>
      </c>
      <c r="H7" s="12" t="n">
        <v>43200</v>
      </c>
      <c r="I7" s="7" t="inlineStr">
        <is>
          <t>Hours redeployed to clear the backlog</t>
        </is>
      </c>
    </row>
    <row r="8">
      <c r="A8" s="7" t="inlineStr">
        <is>
          <t>Avoided temporary hire</t>
        </is>
      </c>
      <c r="B8" s="7" t="inlineStr">
        <is>
          <t>Cost avoidance</t>
        </is>
      </c>
      <c r="C8" s="7" t="inlineStr">
        <is>
          <t>Positions not hired</t>
        </is>
      </c>
      <c r="D8" s="7" t="n">
        <v>0</v>
      </c>
      <c r="E8" s="7" t="n">
        <v>1</v>
      </c>
      <c r="F8" s="7" t="n">
        <v>1</v>
      </c>
      <c r="G8" s="11">
        <f>IF(AND(ISNUMBER(D8),ISNUMBER(E8),ISNUMBER(F8),D8&lt;&gt;E8),(F8-D8)/(E8-D8),"")</f>
        <v/>
      </c>
      <c r="H8" s="12" t="n">
        <v>55000</v>
      </c>
      <c r="I8" s="7" t="inlineStr">
        <is>
          <t>Approved staffing plan</t>
        </is>
      </c>
    </row>
    <row r="9">
      <c r="A9" s="7" t="n"/>
      <c r="B9" s="7" t="n"/>
      <c r="C9" s="7" t="n"/>
      <c r="D9" s="7" t="n"/>
      <c r="E9" s="7" t="n"/>
      <c r="F9" s="7" t="n"/>
      <c r="G9" s="11">
        <f>IF(AND(ISNUMBER(D9),ISNUMBER(E9),ISNUMBER(F9),D9&lt;&gt;E9),(F9-D9)/(E9-D9),"")</f>
        <v/>
      </c>
      <c r="H9" s="12" t="n"/>
      <c r="I9" s="7" t="n"/>
    </row>
    <row r="10">
      <c r="A10" s="7" t="n"/>
      <c r="B10" s="7" t="n"/>
      <c r="C10" s="7" t="n"/>
      <c r="D10" s="7" t="n"/>
      <c r="E10" s="7" t="n"/>
      <c r="F10" s="7" t="n"/>
      <c r="G10" s="11">
        <f>IF(AND(ISNUMBER(D10),ISNUMBER(E10),ISNUMBER(F10),D10&lt;&gt;E10),(F10-D10)/(E10-D10),"")</f>
        <v/>
      </c>
      <c r="H10" s="12" t="n"/>
      <c r="I10" s="7" t="n"/>
    </row>
    <row r="11">
      <c r="A11" s="7" t="n"/>
      <c r="B11" s="7" t="n"/>
      <c r="C11" s="7" t="n"/>
      <c r="D11" s="7" t="n"/>
      <c r="E11" s="7" t="n"/>
      <c r="F11" s="7" t="n"/>
      <c r="G11" s="11">
        <f>IF(AND(ISNUMBER(D11),ISNUMBER(E11),ISNUMBER(F11),D11&lt;&gt;E11),(F11-D11)/(E11-D11),"")</f>
        <v/>
      </c>
      <c r="H11" s="12" t="n"/>
      <c r="I11" s="7" t="n"/>
    </row>
    <row r="12">
      <c r="A12" s="7" t="n"/>
      <c r="B12" s="7" t="n"/>
      <c r="C12" s="7" t="n"/>
      <c r="D12" s="7" t="n"/>
      <c r="E12" s="7" t="n"/>
      <c r="F12" s="7" t="n"/>
      <c r="G12" s="11">
        <f>IF(AND(ISNUMBER(D12),ISNUMBER(E12),ISNUMBER(F12),D12&lt;&gt;E12),(F12-D12)/(E12-D12),"")</f>
        <v/>
      </c>
      <c r="H12" s="12" t="n"/>
      <c r="I12" s="7" t="n"/>
    </row>
    <row r="13">
      <c r="A13" s="7" t="n"/>
      <c r="B13" s="7" t="n"/>
      <c r="C13" s="7" t="n"/>
      <c r="D13" s="7" t="n"/>
      <c r="E13" s="7" t="n"/>
      <c r="F13" s="7" t="n"/>
      <c r="G13" s="11">
        <f>IF(AND(ISNUMBER(D13),ISNUMBER(E13),ISNUMBER(F13),D13&lt;&gt;E13),(F13-D13)/(E13-D13),"")</f>
        <v/>
      </c>
      <c r="H13" s="12" t="n"/>
      <c r="I13" s="7" t="n"/>
    </row>
    <row r="14">
      <c r="A14" s="7" t="n"/>
      <c r="B14" s="7" t="n"/>
      <c r="C14" s="7" t="n"/>
      <c r="D14" s="7" t="n"/>
      <c r="E14" s="7" t="n"/>
      <c r="F14" s="7" t="n"/>
      <c r="G14" s="11">
        <f>IF(AND(ISNUMBER(D14),ISNUMBER(E14),ISNUMBER(F14),D14&lt;&gt;E14),(F14-D14)/(E14-D14),"")</f>
        <v/>
      </c>
      <c r="H14" s="12" t="n"/>
      <c r="I14" s="7" t="n"/>
    </row>
    <row r="15">
      <c r="A15" s="7" t="n"/>
      <c r="B15" s="7" t="n"/>
      <c r="C15" s="7" t="n"/>
      <c r="D15" s="7" t="n"/>
      <c r="E15" s="7" t="n"/>
      <c r="F15" s="7" t="n"/>
      <c r="G15" s="11">
        <f>IF(AND(ISNUMBER(D15),ISNUMBER(E15),ISNUMBER(F15),D15&lt;&gt;E15),(F15-D15)/(E15-D15),"")</f>
        <v/>
      </c>
      <c r="H15" s="12" t="n"/>
      <c r="I15" s="7" t="n"/>
    </row>
    <row r="16">
      <c r="A16" s="7" t="n"/>
      <c r="B16" s="7" t="n"/>
      <c r="C16" s="7" t="n"/>
      <c r="D16" s="7" t="n"/>
      <c r="E16" s="7" t="n"/>
      <c r="F16" s="7" t="n"/>
      <c r="G16" s="11">
        <f>IF(AND(ISNUMBER(D16),ISNUMBER(E16),ISNUMBER(F16),D16&lt;&gt;E16),(F16-D16)/(E16-D16),"")</f>
        <v/>
      </c>
      <c r="H16" s="12" t="n"/>
      <c r="I16" s="7" t="n"/>
    </row>
    <row r="17">
      <c r="A17" s="7" t="n"/>
      <c r="B17" s="7" t="n"/>
      <c r="C17" s="7" t="n"/>
      <c r="D17" s="7" t="n"/>
      <c r="E17" s="7" t="n"/>
      <c r="F17" s="7" t="n"/>
      <c r="G17" s="11">
        <f>IF(AND(ISNUMBER(D17),ISNUMBER(E17),ISNUMBER(F17),D17&lt;&gt;E17),(F17-D17)/(E17-D17),"")</f>
        <v/>
      </c>
      <c r="H17" s="12" t="n"/>
      <c r="I17" s="7" t="n"/>
    </row>
    <row r="18">
      <c r="A18" s="7" t="n"/>
      <c r="B18" s="7" t="n"/>
      <c r="C18" s="7" t="n"/>
      <c r="D18" s="7" t="n"/>
      <c r="E18" s="7" t="n"/>
      <c r="F18" s="7" t="n"/>
      <c r="G18" s="11">
        <f>IF(AND(ISNUMBER(D18),ISNUMBER(E18),ISNUMBER(F18),D18&lt;&gt;E18),(F18-D18)/(E18-D18),"")</f>
        <v/>
      </c>
      <c r="H18" s="12" t="n"/>
      <c r="I18" s="7" t="n"/>
    </row>
    <row r="19">
      <c r="A19" s="7" t="n"/>
      <c r="B19" s="7" t="n"/>
      <c r="C19" s="7" t="n"/>
      <c r="D19" s="7" t="n"/>
      <c r="E19" s="7" t="n"/>
      <c r="F19" s="7" t="n"/>
      <c r="G19" s="11">
        <f>IF(AND(ISNUMBER(D19),ISNUMBER(E19),ISNUMBER(F19),D19&lt;&gt;E19),(F19-D19)/(E19-D19),"")</f>
        <v/>
      </c>
      <c r="H19" s="12" t="n"/>
      <c r="I19" s="7" t="n"/>
    </row>
    <row r="20">
      <c r="A20" s="7" t="n"/>
      <c r="B20" s="7" t="n"/>
      <c r="C20" s="7" t="n"/>
      <c r="D20" s="7" t="n"/>
      <c r="E20" s="7" t="n"/>
      <c r="F20" s="7" t="n"/>
      <c r="G20" s="11">
        <f>IF(AND(ISNUMBER(D20),ISNUMBER(E20),ISNUMBER(F20),D20&lt;&gt;E20),(F20-D20)/(E20-D20),"")</f>
        <v/>
      </c>
      <c r="H20" s="12" t="n"/>
      <c r="I20" s="7" t="n"/>
    </row>
    <row r="21">
      <c r="A21" s="7" t="n"/>
      <c r="B21" s="7" t="n"/>
      <c r="C21" s="7" t="n"/>
      <c r="D21" s="7" t="n"/>
      <c r="E21" s="7" t="n"/>
      <c r="F21" s="7" t="n"/>
      <c r="G21" s="11">
        <f>IF(AND(ISNUMBER(D21),ISNUMBER(E21),ISNUMBER(F21),D21&lt;&gt;E21),(F21-D21)/(E21-D21),"")</f>
        <v/>
      </c>
      <c r="H21" s="12" t="n"/>
      <c r="I21" s="7" t="n"/>
    </row>
    <row r="22">
      <c r="A22" s="7" t="n"/>
      <c r="B22" s="7" t="n"/>
      <c r="C22" s="7" t="n"/>
      <c r="D22" s="7" t="n"/>
      <c r="E22" s="7" t="n"/>
      <c r="F22" s="7" t="n"/>
      <c r="G22" s="11">
        <f>IF(AND(ISNUMBER(D22),ISNUMBER(E22),ISNUMBER(F22),D22&lt;&gt;E22),(F22-D22)/(E22-D22),"")</f>
        <v/>
      </c>
      <c r="H22" s="12" t="n"/>
      <c r="I22" s="7" t="n"/>
    </row>
    <row r="23">
      <c r="A23" s="7" t="n"/>
      <c r="B23" s="7" t="n"/>
      <c r="C23" s="7" t="n"/>
      <c r="D23" s="7" t="n"/>
      <c r="E23" s="7" t="n"/>
      <c r="F23" s="7" t="n"/>
      <c r="G23" s="11">
        <f>IF(AND(ISNUMBER(D23),ISNUMBER(E23),ISNUMBER(F23),D23&lt;&gt;E23),(F23-D23)/(E23-D23),"")</f>
        <v/>
      </c>
      <c r="H23" s="12" t="n"/>
      <c r="I23" s="7" t="n"/>
    </row>
    <row r="24">
      <c r="A24" s="7" t="n"/>
      <c r="B24" s="7" t="n"/>
      <c r="C24" s="7" t="n"/>
      <c r="D24" s="7" t="n"/>
      <c r="E24" s="7" t="n"/>
      <c r="F24" s="7" t="n"/>
      <c r="G24" s="11">
        <f>IF(AND(ISNUMBER(D24),ISNUMBER(E24),ISNUMBER(F24),D24&lt;&gt;E24),(F24-D24)/(E24-D24),"")</f>
        <v/>
      </c>
      <c r="H24" s="12" t="n"/>
      <c r="I24" s="7" t="n"/>
    </row>
  </sheetData>
  <dataValidations count="1">
    <dataValidation sqref="B5:B24" showDropDown="0" showInputMessage="0" showErrorMessage="1" allowBlank="1" errorTitle="Invalid entry" error="Pick a value from the list." type="list">
      <formula1>"Cash savings,Cost avoidance,Capacity released,Service improvement"</formula1>
    </dataValidation>
  </dataValidations>
  <pageMargins left="0.75" right="0.75" top="1" bottom="1" header="0.5" footer="0.5"/>
  <tableParts count="1">
    <tablePart xmlns:r="http://schemas.openxmlformats.org/officeDocument/2006/relationships" r:id="rId1"/>
  </tableParts>
</worksheet>
</file>

<file path=xl/worksheets/sheet6.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8" customWidth="1" min="1" max="1"/>
    <col width="16" customWidth="1" min="2" max="2"/>
  </cols>
  <sheetData>
    <row r="1">
      <c r="A1" s="1" t="inlineStr">
        <is>
          <t>SUMMARY</t>
        </is>
      </c>
    </row>
    <row r="3">
      <c r="A3" s="6" t="inlineStr">
        <is>
          <t>Milestones listed</t>
        </is>
      </c>
      <c r="B3" s="13">
        <f>COUNTA(Milestones!$B$5:$B$29)</f>
        <v/>
      </c>
    </row>
    <row r="4">
      <c r="A4" s="6" t="inlineStr">
        <is>
          <t>Milestones complete</t>
        </is>
      </c>
      <c r="B4" s="13">
        <f>COUNTIF(Milestones!$F$5:$F$29,"Complete")</f>
        <v/>
      </c>
    </row>
    <row r="5">
      <c r="A5" s="6" t="inlineStr">
        <is>
          <t>Milestones overdue</t>
        </is>
      </c>
      <c r="B5" s="13">
        <f>COUNTIF(Milestones!$G$5:$G$29,"&gt;0")</f>
        <v/>
      </c>
    </row>
    <row r="6">
      <c r="A6" s="6" t="inlineStr">
        <is>
          <t>High risks</t>
        </is>
      </c>
      <c r="B6" s="13">
        <f>COUNTIF(Risks!$F$5:$F$24,"High")</f>
        <v/>
      </c>
    </row>
    <row r="9">
      <c r="A9" s="6" t="inlineStr">
        <is>
          <t>Annual value by benefit type</t>
        </is>
      </c>
    </row>
    <row r="10">
      <c r="A10" s="14" t="inlineStr">
        <is>
          <t>Cash savings</t>
        </is>
      </c>
      <c r="B10" s="15">
        <f>SUMIF(Benefits!$B$5:$B$24,"Cash savings",Benefits!$H$5:$H$24)</f>
        <v/>
      </c>
    </row>
    <row r="11">
      <c r="A11" s="14" t="inlineStr">
        <is>
          <t>Cost avoidance</t>
        </is>
      </c>
      <c r="B11" s="15">
        <f>SUMIF(Benefits!$B$5:$B$24,"Cost avoidance",Benefits!$H$5:$H$24)</f>
        <v/>
      </c>
    </row>
    <row r="12">
      <c r="A12" s="14" t="inlineStr">
        <is>
          <t>Capacity released</t>
        </is>
      </c>
      <c r="B12" s="15">
        <f>SUMIF(Benefits!$B$5:$B$24,"Capacity released",Benefits!$H$5:$H$24)</f>
        <v/>
      </c>
    </row>
    <row r="13">
      <c r="A13" s="14" t="inlineStr">
        <is>
          <t>Service improvement measures</t>
        </is>
      </c>
      <c r="B13" s="16">
        <f>COUNTIF(Benefits!$B$5:$B$24,"Service improvement")</f>
        <v/>
      </c>
    </row>
    <row r="15">
      <c r="A15" s="4" t="inlineStr">
        <is>
          <t>Note: report cash savings separately from capacity released.</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2026-09-30T05:32:31Z</dcterms:created>
  <dcterms:modified xsi:type="dcterms:W3CDTF">2026-09-30T05:32:31Z</dcterms:modified>
</cp:coreProperties>
</file>