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Criticality Ranking" sheetId="2" state="visible" r:id="rId2"/>
    <sheet name="RCM Analysis" sheetId="3" state="visible" r:id="rId3"/>
    <sheet name="Seven Questions" sheetId="4" state="visible" r:id="rId4"/>
    <sheet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153F8A"/>
      <sz val="12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pivotButton="0" quotePrefix="0" xfId="0"/>
    <xf numFmtId="0" fontId="6" fillId="0" borderId="1" applyAlignment="1" pivotButton="0" quotePrefix="0" xfId="0">
      <alignment horizontal="center"/>
    </xf>
    <xf numFmtId="0" fontId="0" fillId="3" borderId="1" pivotButton="0" quotePrefix="0" xfId="0"/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7" fillId="0" borderId="1" pivotButton="0" quotePrefix="0" xfId="0"/>
    <xf numFmtId="0" fontId="3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C9C4"/>
          <bgColor rgb="00F8C9C4"/>
        </patternFill>
      </fill>
    </dxf>
    <dxf>
      <fill>
        <patternFill patternType="solid">
          <fgColor rgb="00FCE7B0"/>
          <bgColor rgb="00FCE7B0"/>
        </patternFill>
      </fill>
    </dxf>
    <dxf>
      <fill>
        <patternFill patternType="solid">
          <fgColor rgb="00CFEBD5"/>
          <bgColor rgb="00CF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Tasks by type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'Summary'!$A$10:$A$15</f>
            </numRef>
          </cat>
          <val>
            <numRef>
              <f>'Summary'!$B$10:$B$15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riticality" displayName="Criticality" ref="A4:H44" headerRowCount="1">
  <autoFilter ref="A4:H44"/>
  <tableColumns count="8">
    <tableColumn id="1" name="Asset ID"/>
    <tableColumn id="2" name="Asset"/>
    <tableColumn id="3" name="Area"/>
    <tableColumn id="4" name="Likelihood (1-5)"/>
    <tableColumn id="5" name="Consequence (1-5)"/>
    <tableColumn id="6" name="Score"/>
    <tableColumn id="7" name="Tier"/>
    <tableColumn id="8" name="Rank"/>
  </tableColumns>
  <tableStyleInfo name="TableStyleLight9" showRowStripes="1"/>
</table>
</file>

<file path=xl/tables/table2.xml><?xml version="1.0" encoding="utf-8"?>
<table xmlns="http://schemas.openxmlformats.org/spreadsheetml/2006/main" id="2" name="RCMAnalysis" displayName="RCMAnalysis" ref="A4:M44" headerRowCount="1">
  <autoFilter ref="A4:M44"/>
  <tableColumns count="13">
    <tableColumn id="1" name="Asset"/>
    <tableColumn id="2" name="Function (with performance standard)"/>
    <tableColumn id="3" name="Functional failure"/>
    <tableColumn id="4" name="Failure mode"/>
    <tableColumn id="5" name="Failure effect"/>
    <tableColumn id="6" name="Consequence"/>
    <tableColumn id="7" name="Task type"/>
    <tableColumn id="8" name="Task description"/>
    <tableColumn id="9" name="P-F interval (days)"/>
    <tableColumn id="10" name="Max check interval (days)"/>
    <tableColumn id="11" name="Interval chosen"/>
    <tableColumn id="12" name="Owner"/>
    <tableColumn id="13" name="Statu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RCM WORKSHEET - HOW TO USE</t>
        </is>
      </c>
    </row>
    <row r="3">
      <c r="A3" s="2" t="inlineStr">
        <is>
          <t>What this workbook is</t>
        </is>
      </c>
    </row>
    <row r="4">
      <c r="A4" s="3" t="inlineStr">
        <is>
          <t>A worksheet for Reliability-Centered Maintenance: rank assets by criticality, then record functions, functional failures, failure modes, consequences, and the chosen maintenance task for each.</t>
        </is>
      </c>
    </row>
    <row r="5">
      <c r="A5" s="3" t="inlineStr">
        <is>
          <t>Educational template. It supports an asset-management or process-safety team's discussion and documentation. It is not engineering, legal, safety-compliance, or regulatory advice and does not replace your site's procedures, applicable regulations, or the judgment of qualified professionals.</t>
        </is>
      </c>
    </row>
    <row r="6">
      <c r="A6" s="2" t="inlineStr">
        <is>
          <t>Steps</t>
        </is>
      </c>
    </row>
    <row r="7">
      <c r="A7" s="3" t="inlineStr">
        <is>
          <t>1. Criticality Ranking: list assets and score Likelihood and Consequence (1 to 5). Score, Tier, and Rank calculate. Edit the tier cut-offs in cells K5 and K6 to match your risk criteria.</t>
        </is>
      </c>
    </row>
    <row r="8">
      <c r="A8" s="3" t="inlineStr">
        <is>
          <t>2. RCM Analysis: for the assets that matter most, answer the seven RCM questions row by row: function, functional failure, failure mode, effect, consequence, and the task.</t>
        </is>
      </c>
    </row>
    <row r="9">
      <c r="A9" s="3" t="inlineStr">
        <is>
          <t>3. For condition-based tasks, enter the P-F interval in days. The Max check interval column suggests half of it.</t>
        </is>
      </c>
    </row>
    <row r="10">
      <c r="A10" s="3" t="inlineStr">
        <is>
          <t>4. Summary: review the number of tasks by type and consequence, and the assets by tier.</t>
        </is>
      </c>
    </row>
    <row r="11">
      <c r="A11" s="2" t="inlineStr">
        <is>
          <t>Notes</t>
        </is>
      </c>
    </row>
    <row r="12">
      <c r="A12" s="3" t="inlineStr">
        <is>
          <t>The example rows (cooling-water pump) and the example assets are placeholders showing the formulas. Overwrite them.</t>
        </is>
      </c>
    </row>
    <row r="13">
      <c r="A13" s="3" t="inlineStr">
        <is>
          <t>Consequence categories: Hidden (failure not evident to operators), Safety, Environmental, Operational, Non-operational.</t>
        </is>
      </c>
    </row>
    <row r="14">
      <c r="A14" s="3" t="inlineStr">
        <is>
          <t>Task types: On-condition, Scheduled restoration, Scheduled discard, Failure-finding, Redesign, Run to failure.</t>
        </is>
      </c>
    </row>
    <row r="15">
      <c r="A15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20" customWidth="1" min="3" max="3"/>
    <col width="13" customWidth="1" min="4" max="4"/>
    <col width="14" customWidth="1" min="5" max="5"/>
    <col width="9" customWidth="1" min="6" max="6"/>
    <col width="10" customWidth="1" min="7" max="7"/>
    <col width="8" customWidth="1" min="8" max="8"/>
    <col width="28" customWidth="1" min="11" max="11"/>
    <col width="8" customWidth="1" min="12" max="12"/>
  </cols>
  <sheetData>
    <row r="1">
      <c r="A1" s="1" t="inlineStr">
        <is>
          <t>ASSET CRITICALITY RANKING</t>
        </is>
      </c>
    </row>
    <row r="2">
      <c r="A2" s="4" t="inlineStr">
        <is>
          <t>Likelihood and Consequence use a 1 to 5 scale. Example rows are placeholders.</t>
        </is>
      </c>
    </row>
    <row r="4" ht="32" customHeight="1">
      <c r="A4" s="5" t="inlineStr">
        <is>
          <t>Asset ID</t>
        </is>
      </c>
      <c r="B4" s="5" t="inlineStr">
        <is>
          <t>Asset</t>
        </is>
      </c>
      <c r="C4" s="5" t="inlineStr">
        <is>
          <t>Area</t>
        </is>
      </c>
      <c r="D4" s="5" t="inlineStr">
        <is>
          <t>Likelihood (1-5)</t>
        </is>
      </c>
      <c r="E4" s="5" t="inlineStr">
        <is>
          <t>Consequence (1-5)</t>
        </is>
      </c>
      <c r="F4" s="5" t="inlineStr">
        <is>
          <t>Score</t>
        </is>
      </c>
      <c r="G4" s="5" t="inlineStr">
        <is>
          <t>Tier</t>
        </is>
      </c>
      <c r="H4" s="5" t="inlineStr">
        <is>
          <t>Rank</t>
        </is>
      </c>
      <c r="K4" s="6" t="inlineStr">
        <is>
          <t>Tier cut-offs</t>
        </is>
      </c>
    </row>
    <row r="5">
      <c r="A5" s="7" t="inlineStr">
        <is>
          <t>P-101</t>
        </is>
      </c>
      <c r="B5" s="7" t="inlineStr">
        <is>
          <t>Main feedwater pump</t>
        </is>
      </c>
      <c r="C5" s="7" t="inlineStr">
        <is>
          <t>Boiler house</t>
        </is>
      </c>
      <c r="D5" s="7" t="n">
        <v>3</v>
      </c>
      <c r="E5" s="7" t="n">
        <v>5</v>
      </c>
      <c r="F5" s="8">
        <f>IF(AND(ISNUMBER(D5),ISNUMBER(E5)),D5*E5,"")</f>
        <v/>
      </c>
      <c r="G5" s="8">
        <f>IF(F5="","",IF(F5&gt;=$L$5,"High",IF(F5&gt;=$L$6,"Medium","Low")))</f>
        <v/>
      </c>
      <c r="H5" s="8">
        <f>IF(F5="","",COUNTIF($F$5:$F$44,"&gt;"&amp;F5)+1)</f>
        <v/>
      </c>
      <c r="K5" t="inlineStr">
        <is>
          <t>High if score at or above</t>
        </is>
      </c>
      <c r="L5" s="9" t="n">
        <v>15</v>
      </c>
    </row>
    <row r="6">
      <c r="A6" s="7" t="inlineStr">
        <is>
          <t>K-201</t>
        </is>
      </c>
      <c r="B6" s="7" t="inlineStr">
        <is>
          <t>Instrument air compressor</t>
        </is>
      </c>
      <c r="C6" s="7" t="inlineStr">
        <is>
          <t>Utilities</t>
        </is>
      </c>
      <c r="D6" s="7" t="n">
        <v>3</v>
      </c>
      <c r="E6" s="7" t="n">
        <v>4</v>
      </c>
      <c r="F6" s="8">
        <f>IF(AND(ISNUMBER(D6),ISNUMBER(E6)),D6*E6,"")</f>
        <v/>
      </c>
      <c r="G6" s="8">
        <f>IF(F6="","",IF(F6&gt;=$L$5,"High",IF(F6&gt;=$L$6,"Medium","Low")))</f>
        <v/>
      </c>
      <c r="H6" s="8">
        <f>IF(F6="","",COUNTIF($F$5:$F$44,"&gt;"&amp;F6)+1)</f>
        <v/>
      </c>
      <c r="K6" t="inlineStr">
        <is>
          <t>Medium if score at or above</t>
        </is>
      </c>
      <c r="L6" s="9" t="n">
        <v>8</v>
      </c>
    </row>
    <row r="7">
      <c r="A7" s="7" t="inlineStr">
        <is>
          <t>F-301</t>
        </is>
      </c>
      <c r="B7" s="7" t="inlineStr">
        <is>
          <t>Cooling tower fan</t>
        </is>
      </c>
      <c r="C7" s="7" t="inlineStr">
        <is>
          <t>Cooling</t>
        </is>
      </c>
      <c r="D7" s="7" t="n">
        <v>4</v>
      </c>
      <c r="E7" s="7" t="n">
        <v>3</v>
      </c>
      <c r="F7" s="8">
        <f>IF(AND(ISNUMBER(D7),ISNUMBER(E7)),D7*E7,"")</f>
        <v/>
      </c>
      <c r="G7" s="8">
        <f>IF(F7="","",IF(F7&gt;=$L$5,"High",IF(F7&gt;=$L$6,"Medium","Low")))</f>
        <v/>
      </c>
      <c r="H7" s="8">
        <f>IF(F7="","",COUNTIF($F$5:$F$44,"&gt;"&amp;F7)+1)</f>
        <v/>
      </c>
    </row>
    <row r="8">
      <c r="A8" s="7" t="inlineStr">
        <is>
          <t>T-401</t>
        </is>
      </c>
      <c r="B8" s="7" t="inlineStr">
        <is>
          <t>Substation transformer</t>
        </is>
      </c>
      <c r="C8" s="7" t="inlineStr">
        <is>
          <t>Electrical</t>
        </is>
      </c>
      <c r="D8" s="7" t="n">
        <v>2</v>
      </c>
      <c r="E8" s="7" t="n">
        <v>5</v>
      </c>
      <c r="F8" s="8">
        <f>IF(AND(ISNUMBER(D8),ISNUMBER(E8)),D8*E8,"")</f>
        <v/>
      </c>
      <c r="G8" s="8">
        <f>IF(F8="","",IF(F8&gt;=$L$5,"High",IF(F8&gt;=$L$6,"Medium","Low")))</f>
        <v/>
      </c>
      <c r="H8" s="8">
        <f>IF(F8="","",COUNTIF($F$5:$F$44,"&gt;"&amp;F8)+1)</f>
        <v/>
      </c>
    </row>
    <row r="9">
      <c r="A9" s="7" t="inlineStr">
        <is>
          <t>P-505</t>
        </is>
      </c>
      <c r="B9" s="7" t="inlineStr">
        <is>
          <t>Sump pump</t>
        </is>
      </c>
      <c r="C9" s="7" t="inlineStr">
        <is>
          <t>Drainage</t>
        </is>
      </c>
      <c r="D9" s="7" t="n">
        <v>4</v>
      </c>
      <c r="E9" s="7" t="n">
        <v>2</v>
      </c>
      <c r="F9" s="8">
        <f>IF(AND(ISNUMBER(D9),ISNUMBER(E9)),D9*E9,"")</f>
        <v/>
      </c>
      <c r="G9" s="8">
        <f>IF(F9="","",IF(F9&gt;=$L$5,"High",IF(F9&gt;=$L$6,"Medium","Low")))</f>
        <v/>
      </c>
      <c r="H9" s="8">
        <f>IF(F9="","",COUNTIF($F$5:$F$44,"&gt;"&amp;F9)+1)</f>
        <v/>
      </c>
    </row>
    <row r="10">
      <c r="A10" s="7" t="inlineStr">
        <is>
          <t>H-901</t>
        </is>
      </c>
      <c r="B10" s="7" t="inlineStr">
        <is>
          <t>Office HVAC unit</t>
        </is>
      </c>
      <c r="C10" s="7" t="inlineStr">
        <is>
          <t>Admin</t>
        </is>
      </c>
      <c r="D10" s="7" t="n">
        <v>3</v>
      </c>
      <c r="E10" s="7" t="n">
        <v>1</v>
      </c>
      <c r="F10" s="8">
        <f>IF(AND(ISNUMBER(D10),ISNUMBER(E10)),D10*E10,"")</f>
        <v/>
      </c>
      <c r="G10" s="8">
        <f>IF(F10="","",IF(F10&gt;=$L$5,"High",IF(F10&gt;=$L$6,"Medium","Low")))</f>
        <v/>
      </c>
      <c r="H10" s="8">
        <f>IF(F10="","",COUNTIF($F$5:$F$44,"&gt;"&amp;F10)+1)</f>
        <v/>
      </c>
    </row>
    <row r="11">
      <c r="A11" s="7" t="n"/>
      <c r="B11" s="7" t="n"/>
      <c r="C11" s="7" t="n"/>
      <c r="D11" s="7" t="n"/>
      <c r="E11" s="7" t="n"/>
      <c r="F11" s="8">
        <f>IF(AND(ISNUMBER(D11),ISNUMBER(E11)),D11*E11,"")</f>
        <v/>
      </c>
      <c r="G11" s="8">
        <f>IF(F11="","",IF(F11&gt;=$L$5,"High",IF(F11&gt;=$L$6,"Medium","Low")))</f>
        <v/>
      </c>
      <c r="H11" s="8">
        <f>IF(F11="","",COUNTIF($F$5:$F$44,"&gt;"&amp;F11)+1)</f>
        <v/>
      </c>
    </row>
    <row r="12">
      <c r="A12" s="7" t="n"/>
      <c r="B12" s="7" t="n"/>
      <c r="C12" s="7" t="n"/>
      <c r="D12" s="7" t="n"/>
      <c r="E12" s="7" t="n"/>
      <c r="F12" s="8">
        <f>IF(AND(ISNUMBER(D12),ISNUMBER(E12)),D12*E12,"")</f>
        <v/>
      </c>
      <c r="G12" s="8">
        <f>IF(F12="","",IF(F12&gt;=$L$5,"High",IF(F12&gt;=$L$6,"Medium","Low")))</f>
        <v/>
      </c>
      <c r="H12" s="8">
        <f>IF(F12="","",COUNTIF($F$5:$F$44,"&gt;"&amp;F12)+1)</f>
        <v/>
      </c>
    </row>
    <row r="13">
      <c r="A13" s="7" t="n"/>
      <c r="B13" s="7" t="n"/>
      <c r="C13" s="7" t="n"/>
      <c r="D13" s="7" t="n"/>
      <c r="E13" s="7" t="n"/>
      <c r="F13" s="8">
        <f>IF(AND(ISNUMBER(D13),ISNUMBER(E13)),D13*E13,"")</f>
        <v/>
      </c>
      <c r="G13" s="8">
        <f>IF(F13="","",IF(F13&gt;=$L$5,"High",IF(F13&gt;=$L$6,"Medium","Low")))</f>
        <v/>
      </c>
      <c r="H13" s="8">
        <f>IF(F13="","",COUNTIF($F$5:$F$44,"&gt;"&amp;F13)+1)</f>
        <v/>
      </c>
    </row>
    <row r="14">
      <c r="A14" s="7" t="n"/>
      <c r="B14" s="7" t="n"/>
      <c r="C14" s="7" t="n"/>
      <c r="D14" s="7" t="n"/>
      <c r="E14" s="7" t="n"/>
      <c r="F14" s="8">
        <f>IF(AND(ISNUMBER(D14),ISNUMBER(E14)),D14*E14,"")</f>
        <v/>
      </c>
      <c r="G14" s="8">
        <f>IF(F14="","",IF(F14&gt;=$L$5,"High",IF(F14&gt;=$L$6,"Medium","Low")))</f>
        <v/>
      </c>
      <c r="H14" s="8">
        <f>IF(F14="","",COUNTIF($F$5:$F$44,"&gt;"&amp;F14)+1)</f>
        <v/>
      </c>
    </row>
    <row r="15">
      <c r="A15" s="7" t="n"/>
      <c r="B15" s="7" t="n"/>
      <c r="C15" s="7" t="n"/>
      <c r="D15" s="7" t="n"/>
      <c r="E15" s="7" t="n"/>
      <c r="F15" s="8">
        <f>IF(AND(ISNUMBER(D15),ISNUMBER(E15)),D15*E15,"")</f>
        <v/>
      </c>
      <c r="G15" s="8">
        <f>IF(F15="","",IF(F15&gt;=$L$5,"High",IF(F15&gt;=$L$6,"Medium","Low")))</f>
        <v/>
      </c>
      <c r="H15" s="8">
        <f>IF(F15="","",COUNTIF($F$5:$F$44,"&gt;"&amp;F15)+1)</f>
        <v/>
      </c>
    </row>
    <row r="16">
      <c r="A16" s="7" t="n"/>
      <c r="B16" s="7" t="n"/>
      <c r="C16" s="7" t="n"/>
      <c r="D16" s="7" t="n"/>
      <c r="E16" s="7" t="n"/>
      <c r="F16" s="8">
        <f>IF(AND(ISNUMBER(D16),ISNUMBER(E16)),D16*E16,"")</f>
        <v/>
      </c>
      <c r="G16" s="8">
        <f>IF(F16="","",IF(F16&gt;=$L$5,"High",IF(F16&gt;=$L$6,"Medium","Low")))</f>
        <v/>
      </c>
      <c r="H16" s="8">
        <f>IF(F16="","",COUNTIF($F$5:$F$44,"&gt;"&amp;F16)+1)</f>
        <v/>
      </c>
    </row>
    <row r="17">
      <c r="A17" s="7" t="n"/>
      <c r="B17" s="7" t="n"/>
      <c r="C17" s="7" t="n"/>
      <c r="D17" s="7" t="n"/>
      <c r="E17" s="7" t="n"/>
      <c r="F17" s="8">
        <f>IF(AND(ISNUMBER(D17),ISNUMBER(E17)),D17*E17,"")</f>
        <v/>
      </c>
      <c r="G17" s="8">
        <f>IF(F17="","",IF(F17&gt;=$L$5,"High",IF(F17&gt;=$L$6,"Medium","Low")))</f>
        <v/>
      </c>
      <c r="H17" s="8">
        <f>IF(F17="","",COUNTIF($F$5:$F$44,"&gt;"&amp;F17)+1)</f>
        <v/>
      </c>
    </row>
    <row r="18">
      <c r="A18" s="7" t="n"/>
      <c r="B18" s="7" t="n"/>
      <c r="C18" s="7" t="n"/>
      <c r="D18" s="7" t="n"/>
      <c r="E18" s="7" t="n"/>
      <c r="F18" s="8">
        <f>IF(AND(ISNUMBER(D18),ISNUMBER(E18)),D18*E18,"")</f>
        <v/>
      </c>
      <c r="G18" s="8">
        <f>IF(F18="","",IF(F18&gt;=$L$5,"High",IF(F18&gt;=$L$6,"Medium","Low")))</f>
        <v/>
      </c>
      <c r="H18" s="8">
        <f>IF(F18="","",COUNTIF($F$5:$F$44,"&gt;"&amp;F18)+1)</f>
        <v/>
      </c>
    </row>
    <row r="19">
      <c r="A19" s="7" t="n"/>
      <c r="B19" s="7" t="n"/>
      <c r="C19" s="7" t="n"/>
      <c r="D19" s="7" t="n"/>
      <c r="E19" s="7" t="n"/>
      <c r="F19" s="8">
        <f>IF(AND(ISNUMBER(D19),ISNUMBER(E19)),D19*E19,"")</f>
        <v/>
      </c>
      <c r="G19" s="8">
        <f>IF(F19="","",IF(F19&gt;=$L$5,"High",IF(F19&gt;=$L$6,"Medium","Low")))</f>
        <v/>
      </c>
      <c r="H19" s="8">
        <f>IF(F19="","",COUNTIF($F$5:$F$44,"&gt;"&amp;F19)+1)</f>
        <v/>
      </c>
    </row>
    <row r="20">
      <c r="A20" s="7" t="n"/>
      <c r="B20" s="7" t="n"/>
      <c r="C20" s="7" t="n"/>
      <c r="D20" s="7" t="n"/>
      <c r="E20" s="7" t="n"/>
      <c r="F20" s="8">
        <f>IF(AND(ISNUMBER(D20),ISNUMBER(E20)),D20*E20,"")</f>
        <v/>
      </c>
      <c r="G20" s="8">
        <f>IF(F20="","",IF(F20&gt;=$L$5,"High",IF(F20&gt;=$L$6,"Medium","Low")))</f>
        <v/>
      </c>
      <c r="H20" s="8">
        <f>IF(F20="","",COUNTIF($F$5:$F$44,"&gt;"&amp;F20)+1)</f>
        <v/>
      </c>
    </row>
    <row r="21">
      <c r="A21" s="7" t="n"/>
      <c r="B21" s="7" t="n"/>
      <c r="C21" s="7" t="n"/>
      <c r="D21" s="7" t="n"/>
      <c r="E21" s="7" t="n"/>
      <c r="F21" s="8">
        <f>IF(AND(ISNUMBER(D21),ISNUMBER(E21)),D21*E21,"")</f>
        <v/>
      </c>
      <c r="G21" s="8">
        <f>IF(F21="","",IF(F21&gt;=$L$5,"High",IF(F21&gt;=$L$6,"Medium","Low")))</f>
        <v/>
      </c>
      <c r="H21" s="8">
        <f>IF(F21="","",COUNTIF($F$5:$F$44,"&gt;"&amp;F21)+1)</f>
        <v/>
      </c>
    </row>
    <row r="22">
      <c r="A22" s="7" t="n"/>
      <c r="B22" s="7" t="n"/>
      <c r="C22" s="7" t="n"/>
      <c r="D22" s="7" t="n"/>
      <c r="E22" s="7" t="n"/>
      <c r="F22" s="8">
        <f>IF(AND(ISNUMBER(D22),ISNUMBER(E22)),D22*E22,"")</f>
        <v/>
      </c>
      <c r="G22" s="8">
        <f>IF(F22="","",IF(F22&gt;=$L$5,"High",IF(F22&gt;=$L$6,"Medium","Low")))</f>
        <v/>
      </c>
      <c r="H22" s="8">
        <f>IF(F22="","",COUNTIF($F$5:$F$44,"&gt;"&amp;F22)+1)</f>
        <v/>
      </c>
    </row>
    <row r="23">
      <c r="A23" s="7" t="n"/>
      <c r="B23" s="7" t="n"/>
      <c r="C23" s="7" t="n"/>
      <c r="D23" s="7" t="n"/>
      <c r="E23" s="7" t="n"/>
      <c r="F23" s="8">
        <f>IF(AND(ISNUMBER(D23),ISNUMBER(E23)),D23*E23,"")</f>
        <v/>
      </c>
      <c r="G23" s="8">
        <f>IF(F23="","",IF(F23&gt;=$L$5,"High",IF(F23&gt;=$L$6,"Medium","Low")))</f>
        <v/>
      </c>
      <c r="H23" s="8">
        <f>IF(F23="","",COUNTIF($F$5:$F$44,"&gt;"&amp;F23)+1)</f>
        <v/>
      </c>
    </row>
    <row r="24">
      <c r="A24" s="7" t="n"/>
      <c r="B24" s="7" t="n"/>
      <c r="C24" s="7" t="n"/>
      <c r="D24" s="7" t="n"/>
      <c r="E24" s="7" t="n"/>
      <c r="F24" s="8">
        <f>IF(AND(ISNUMBER(D24),ISNUMBER(E24)),D24*E24,"")</f>
        <v/>
      </c>
      <c r="G24" s="8">
        <f>IF(F24="","",IF(F24&gt;=$L$5,"High",IF(F24&gt;=$L$6,"Medium","Low")))</f>
        <v/>
      </c>
      <c r="H24" s="8">
        <f>IF(F24="","",COUNTIF($F$5:$F$44,"&gt;"&amp;F24)+1)</f>
        <v/>
      </c>
    </row>
    <row r="25">
      <c r="A25" s="7" t="n"/>
      <c r="B25" s="7" t="n"/>
      <c r="C25" s="7" t="n"/>
      <c r="D25" s="7" t="n"/>
      <c r="E25" s="7" t="n"/>
      <c r="F25" s="8">
        <f>IF(AND(ISNUMBER(D25),ISNUMBER(E25)),D25*E25,"")</f>
        <v/>
      </c>
      <c r="G25" s="8">
        <f>IF(F25="","",IF(F25&gt;=$L$5,"High",IF(F25&gt;=$L$6,"Medium","Low")))</f>
        <v/>
      </c>
      <c r="H25" s="8">
        <f>IF(F25="","",COUNTIF($F$5:$F$44,"&gt;"&amp;F25)+1)</f>
        <v/>
      </c>
    </row>
    <row r="26">
      <c r="A26" s="7" t="n"/>
      <c r="B26" s="7" t="n"/>
      <c r="C26" s="7" t="n"/>
      <c r="D26" s="7" t="n"/>
      <c r="E26" s="7" t="n"/>
      <c r="F26" s="8">
        <f>IF(AND(ISNUMBER(D26),ISNUMBER(E26)),D26*E26,"")</f>
        <v/>
      </c>
      <c r="G26" s="8">
        <f>IF(F26="","",IF(F26&gt;=$L$5,"High",IF(F26&gt;=$L$6,"Medium","Low")))</f>
        <v/>
      </c>
      <c r="H26" s="8">
        <f>IF(F26="","",COUNTIF($F$5:$F$44,"&gt;"&amp;F26)+1)</f>
        <v/>
      </c>
    </row>
    <row r="27">
      <c r="A27" s="7" t="n"/>
      <c r="B27" s="7" t="n"/>
      <c r="C27" s="7" t="n"/>
      <c r="D27" s="7" t="n"/>
      <c r="E27" s="7" t="n"/>
      <c r="F27" s="8">
        <f>IF(AND(ISNUMBER(D27),ISNUMBER(E27)),D27*E27,"")</f>
        <v/>
      </c>
      <c r="G27" s="8">
        <f>IF(F27="","",IF(F27&gt;=$L$5,"High",IF(F27&gt;=$L$6,"Medium","Low")))</f>
        <v/>
      </c>
      <c r="H27" s="8">
        <f>IF(F27="","",COUNTIF($F$5:$F$44,"&gt;"&amp;F27)+1)</f>
        <v/>
      </c>
    </row>
    <row r="28">
      <c r="A28" s="7" t="n"/>
      <c r="B28" s="7" t="n"/>
      <c r="C28" s="7" t="n"/>
      <c r="D28" s="7" t="n"/>
      <c r="E28" s="7" t="n"/>
      <c r="F28" s="8">
        <f>IF(AND(ISNUMBER(D28),ISNUMBER(E28)),D28*E28,"")</f>
        <v/>
      </c>
      <c r="G28" s="8">
        <f>IF(F28="","",IF(F28&gt;=$L$5,"High",IF(F28&gt;=$L$6,"Medium","Low")))</f>
        <v/>
      </c>
      <c r="H28" s="8">
        <f>IF(F28="","",COUNTIF($F$5:$F$44,"&gt;"&amp;F28)+1)</f>
        <v/>
      </c>
    </row>
    <row r="29">
      <c r="A29" s="7" t="n"/>
      <c r="B29" s="7" t="n"/>
      <c r="C29" s="7" t="n"/>
      <c r="D29" s="7" t="n"/>
      <c r="E29" s="7" t="n"/>
      <c r="F29" s="8">
        <f>IF(AND(ISNUMBER(D29),ISNUMBER(E29)),D29*E29,"")</f>
        <v/>
      </c>
      <c r="G29" s="8">
        <f>IF(F29="","",IF(F29&gt;=$L$5,"High",IF(F29&gt;=$L$6,"Medium","Low")))</f>
        <v/>
      </c>
      <c r="H29" s="8">
        <f>IF(F29="","",COUNTIF($F$5:$F$44,"&gt;"&amp;F29)+1)</f>
        <v/>
      </c>
    </row>
    <row r="30">
      <c r="A30" s="7" t="n"/>
      <c r="B30" s="7" t="n"/>
      <c r="C30" s="7" t="n"/>
      <c r="D30" s="7" t="n"/>
      <c r="E30" s="7" t="n"/>
      <c r="F30" s="8">
        <f>IF(AND(ISNUMBER(D30),ISNUMBER(E30)),D30*E30,"")</f>
        <v/>
      </c>
      <c r="G30" s="8">
        <f>IF(F30="","",IF(F30&gt;=$L$5,"High",IF(F30&gt;=$L$6,"Medium","Low")))</f>
        <v/>
      </c>
      <c r="H30" s="8">
        <f>IF(F30="","",COUNTIF($F$5:$F$44,"&gt;"&amp;F30)+1)</f>
        <v/>
      </c>
    </row>
    <row r="31">
      <c r="A31" s="7" t="n"/>
      <c r="B31" s="7" t="n"/>
      <c r="C31" s="7" t="n"/>
      <c r="D31" s="7" t="n"/>
      <c r="E31" s="7" t="n"/>
      <c r="F31" s="8">
        <f>IF(AND(ISNUMBER(D31),ISNUMBER(E31)),D31*E31,"")</f>
        <v/>
      </c>
      <c r="G31" s="8">
        <f>IF(F31="","",IF(F31&gt;=$L$5,"High",IF(F31&gt;=$L$6,"Medium","Low")))</f>
        <v/>
      </c>
      <c r="H31" s="8">
        <f>IF(F31="","",COUNTIF($F$5:$F$44,"&gt;"&amp;F31)+1)</f>
        <v/>
      </c>
    </row>
    <row r="32">
      <c r="A32" s="7" t="n"/>
      <c r="B32" s="7" t="n"/>
      <c r="C32" s="7" t="n"/>
      <c r="D32" s="7" t="n"/>
      <c r="E32" s="7" t="n"/>
      <c r="F32" s="8">
        <f>IF(AND(ISNUMBER(D32),ISNUMBER(E32)),D32*E32,"")</f>
        <v/>
      </c>
      <c r="G32" s="8">
        <f>IF(F32="","",IF(F32&gt;=$L$5,"High",IF(F32&gt;=$L$6,"Medium","Low")))</f>
        <v/>
      </c>
      <c r="H32" s="8">
        <f>IF(F32="","",COUNTIF($F$5:$F$44,"&gt;"&amp;F32)+1)</f>
        <v/>
      </c>
    </row>
    <row r="33">
      <c r="A33" s="7" t="n"/>
      <c r="B33" s="7" t="n"/>
      <c r="C33" s="7" t="n"/>
      <c r="D33" s="7" t="n"/>
      <c r="E33" s="7" t="n"/>
      <c r="F33" s="8">
        <f>IF(AND(ISNUMBER(D33),ISNUMBER(E33)),D33*E33,"")</f>
        <v/>
      </c>
      <c r="G33" s="8">
        <f>IF(F33="","",IF(F33&gt;=$L$5,"High",IF(F33&gt;=$L$6,"Medium","Low")))</f>
        <v/>
      </c>
      <c r="H33" s="8">
        <f>IF(F33="","",COUNTIF($F$5:$F$44,"&gt;"&amp;F33)+1)</f>
        <v/>
      </c>
    </row>
    <row r="34">
      <c r="A34" s="7" t="n"/>
      <c r="B34" s="7" t="n"/>
      <c r="C34" s="7" t="n"/>
      <c r="D34" s="7" t="n"/>
      <c r="E34" s="7" t="n"/>
      <c r="F34" s="8">
        <f>IF(AND(ISNUMBER(D34),ISNUMBER(E34)),D34*E34,"")</f>
        <v/>
      </c>
      <c r="G34" s="8">
        <f>IF(F34="","",IF(F34&gt;=$L$5,"High",IF(F34&gt;=$L$6,"Medium","Low")))</f>
        <v/>
      </c>
      <c r="H34" s="8">
        <f>IF(F34="","",COUNTIF($F$5:$F$44,"&gt;"&amp;F34)+1)</f>
        <v/>
      </c>
    </row>
    <row r="35">
      <c r="A35" s="7" t="n"/>
      <c r="B35" s="7" t="n"/>
      <c r="C35" s="7" t="n"/>
      <c r="D35" s="7" t="n"/>
      <c r="E35" s="7" t="n"/>
      <c r="F35" s="8">
        <f>IF(AND(ISNUMBER(D35),ISNUMBER(E35)),D35*E35,"")</f>
        <v/>
      </c>
      <c r="G35" s="8">
        <f>IF(F35="","",IF(F35&gt;=$L$5,"High",IF(F35&gt;=$L$6,"Medium","Low")))</f>
        <v/>
      </c>
      <c r="H35" s="8">
        <f>IF(F35="","",COUNTIF($F$5:$F$44,"&gt;"&amp;F35)+1)</f>
        <v/>
      </c>
    </row>
    <row r="36">
      <c r="A36" s="7" t="n"/>
      <c r="B36" s="7" t="n"/>
      <c r="C36" s="7" t="n"/>
      <c r="D36" s="7" t="n"/>
      <c r="E36" s="7" t="n"/>
      <c r="F36" s="8">
        <f>IF(AND(ISNUMBER(D36),ISNUMBER(E36)),D36*E36,"")</f>
        <v/>
      </c>
      <c r="G36" s="8">
        <f>IF(F36="","",IF(F36&gt;=$L$5,"High",IF(F36&gt;=$L$6,"Medium","Low")))</f>
        <v/>
      </c>
      <c r="H36" s="8">
        <f>IF(F36="","",COUNTIF($F$5:$F$44,"&gt;"&amp;F36)+1)</f>
        <v/>
      </c>
    </row>
    <row r="37">
      <c r="A37" s="7" t="n"/>
      <c r="B37" s="7" t="n"/>
      <c r="C37" s="7" t="n"/>
      <c r="D37" s="7" t="n"/>
      <c r="E37" s="7" t="n"/>
      <c r="F37" s="8">
        <f>IF(AND(ISNUMBER(D37),ISNUMBER(E37)),D37*E37,"")</f>
        <v/>
      </c>
      <c r="G37" s="8">
        <f>IF(F37="","",IF(F37&gt;=$L$5,"High",IF(F37&gt;=$L$6,"Medium","Low")))</f>
        <v/>
      </c>
      <c r="H37" s="8">
        <f>IF(F37="","",COUNTIF($F$5:$F$44,"&gt;"&amp;F37)+1)</f>
        <v/>
      </c>
    </row>
    <row r="38">
      <c r="A38" s="7" t="n"/>
      <c r="B38" s="7" t="n"/>
      <c r="C38" s="7" t="n"/>
      <c r="D38" s="7" t="n"/>
      <c r="E38" s="7" t="n"/>
      <c r="F38" s="8">
        <f>IF(AND(ISNUMBER(D38),ISNUMBER(E38)),D38*E38,"")</f>
        <v/>
      </c>
      <c r="G38" s="8">
        <f>IF(F38="","",IF(F38&gt;=$L$5,"High",IF(F38&gt;=$L$6,"Medium","Low")))</f>
        <v/>
      </c>
      <c r="H38" s="8">
        <f>IF(F38="","",COUNTIF($F$5:$F$44,"&gt;"&amp;F38)+1)</f>
        <v/>
      </c>
    </row>
    <row r="39">
      <c r="A39" s="7" t="n"/>
      <c r="B39" s="7" t="n"/>
      <c r="C39" s="7" t="n"/>
      <c r="D39" s="7" t="n"/>
      <c r="E39" s="7" t="n"/>
      <c r="F39" s="8">
        <f>IF(AND(ISNUMBER(D39),ISNUMBER(E39)),D39*E39,"")</f>
        <v/>
      </c>
      <c r="G39" s="8">
        <f>IF(F39="","",IF(F39&gt;=$L$5,"High",IF(F39&gt;=$L$6,"Medium","Low")))</f>
        <v/>
      </c>
      <c r="H39" s="8">
        <f>IF(F39="","",COUNTIF($F$5:$F$44,"&gt;"&amp;F39)+1)</f>
        <v/>
      </c>
    </row>
    <row r="40">
      <c r="A40" s="7" t="n"/>
      <c r="B40" s="7" t="n"/>
      <c r="C40" s="7" t="n"/>
      <c r="D40" s="7" t="n"/>
      <c r="E40" s="7" t="n"/>
      <c r="F40" s="8">
        <f>IF(AND(ISNUMBER(D40),ISNUMBER(E40)),D40*E40,"")</f>
        <v/>
      </c>
      <c r="G40" s="8">
        <f>IF(F40="","",IF(F40&gt;=$L$5,"High",IF(F40&gt;=$L$6,"Medium","Low")))</f>
        <v/>
      </c>
      <c r="H40" s="8">
        <f>IF(F40="","",COUNTIF($F$5:$F$44,"&gt;"&amp;F40)+1)</f>
        <v/>
      </c>
    </row>
    <row r="41">
      <c r="A41" s="7" t="n"/>
      <c r="B41" s="7" t="n"/>
      <c r="C41" s="7" t="n"/>
      <c r="D41" s="7" t="n"/>
      <c r="E41" s="7" t="n"/>
      <c r="F41" s="8">
        <f>IF(AND(ISNUMBER(D41),ISNUMBER(E41)),D41*E41,"")</f>
        <v/>
      </c>
      <c r="G41" s="8">
        <f>IF(F41="","",IF(F41&gt;=$L$5,"High",IF(F41&gt;=$L$6,"Medium","Low")))</f>
        <v/>
      </c>
      <c r="H41" s="8">
        <f>IF(F41="","",COUNTIF($F$5:$F$44,"&gt;"&amp;F41)+1)</f>
        <v/>
      </c>
    </row>
    <row r="42">
      <c r="A42" s="7" t="n"/>
      <c r="B42" s="7" t="n"/>
      <c r="C42" s="7" t="n"/>
      <c r="D42" s="7" t="n"/>
      <c r="E42" s="7" t="n"/>
      <c r="F42" s="8">
        <f>IF(AND(ISNUMBER(D42),ISNUMBER(E42)),D42*E42,"")</f>
        <v/>
      </c>
      <c r="G42" s="8">
        <f>IF(F42="","",IF(F42&gt;=$L$5,"High",IF(F42&gt;=$L$6,"Medium","Low")))</f>
        <v/>
      </c>
      <c r="H42" s="8">
        <f>IF(F42="","",COUNTIF($F$5:$F$44,"&gt;"&amp;F42)+1)</f>
        <v/>
      </c>
    </row>
    <row r="43">
      <c r="A43" s="7" t="n"/>
      <c r="B43" s="7" t="n"/>
      <c r="C43" s="7" t="n"/>
      <c r="D43" s="7" t="n"/>
      <c r="E43" s="7" t="n"/>
      <c r="F43" s="8">
        <f>IF(AND(ISNUMBER(D43),ISNUMBER(E43)),D43*E43,"")</f>
        <v/>
      </c>
      <c r="G43" s="8">
        <f>IF(F43="","",IF(F43&gt;=$L$5,"High",IF(F43&gt;=$L$6,"Medium","Low")))</f>
        <v/>
      </c>
      <c r="H43" s="8">
        <f>IF(F43="","",COUNTIF($F$5:$F$44,"&gt;"&amp;F43)+1)</f>
        <v/>
      </c>
    </row>
    <row r="44">
      <c r="A44" s="7" t="n"/>
      <c r="B44" s="7" t="n"/>
      <c r="C44" s="7" t="n"/>
      <c r="D44" s="7" t="n"/>
      <c r="E44" s="7" t="n"/>
      <c r="F44" s="8">
        <f>IF(AND(ISNUMBER(D44),ISNUMBER(E44)),D44*E44,"")</f>
        <v/>
      </c>
      <c r="G44" s="8">
        <f>IF(F44="","",IF(F44&gt;=$L$5,"High",IF(F44&gt;=$L$6,"Medium","Low")))</f>
        <v/>
      </c>
      <c r="H44" s="8">
        <f>IF(F44="","",COUNTIF($F$5:$F$44,"&gt;"&amp;F44)+1)</f>
        <v/>
      </c>
    </row>
  </sheetData>
  <conditionalFormatting sqref="G5:G44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dataValidations count="1">
    <dataValidation sqref="D5:E44" showDropDown="0" showInputMessage="0" showErrorMessage="1" allowBlank="1" errorTitle="Invalid entry" error="Pick a value from the list." type="list">
      <formula1>"1,2,3,4,5"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4" customWidth="1" min="2" max="2"/>
    <col width="28" customWidth="1" min="3" max="3"/>
    <col width="28" customWidth="1" min="4" max="4"/>
    <col width="34" customWidth="1" min="5" max="5"/>
    <col width="15" customWidth="1" min="6" max="6"/>
    <col width="22" customWidth="1" min="7" max="7"/>
    <col width="36" customWidth="1" min="8" max="8"/>
    <col width="11" customWidth="1" min="9" max="9"/>
    <col width="12" customWidth="1" min="10" max="10"/>
    <col width="12" customWidth="1" min="11" max="11"/>
    <col width="16" customWidth="1" min="12" max="12"/>
    <col width="13" customWidth="1" min="13" max="13"/>
  </cols>
  <sheetData>
    <row r="1">
      <c r="A1" s="1" t="inlineStr">
        <is>
          <t>RCM ANALYSIS</t>
        </is>
      </c>
    </row>
    <row r="2">
      <c r="A2" s="4" t="inlineStr">
        <is>
          <t>One row per failure mode. Example rows are placeholders.</t>
        </is>
      </c>
    </row>
    <row r="4" ht="44" customHeight="1">
      <c r="A4" s="5" t="inlineStr">
        <is>
          <t>Asset</t>
        </is>
      </c>
      <c r="B4" s="5" t="inlineStr">
        <is>
          <t>Function (with performance standard)</t>
        </is>
      </c>
      <c r="C4" s="5" t="inlineStr">
        <is>
          <t>Functional failure</t>
        </is>
      </c>
      <c r="D4" s="5" t="inlineStr">
        <is>
          <t>Failure mode</t>
        </is>
      </c>
      <c r="E4" s="5" t="inlineStr">
        <is>
          <t>Failure effect</t>
        </is>
      </c>
      <c r="F4" s="5" t="inlineStr">
        <is>
          <t>Consequence</t>
        </is>
      </c>
      <c r="G4" s="5" t="inlineStr">
        <is>
          <t>Task type</t>
        </is>
      </c>
      <c r="H4" s="5" t="inlineStr">
        <is>
          <t>Task description</t>
        </is>
      </c>
      <c r="I4" s="5" t="inlineStr">
        <is>
          <t>P-F interval (days)</t>
        </is>
      </c>
      <c r="J4" s="5" t="inlineStr">
        <is>
          <t>Max check interval (days)</t>
        </is>
      </c>
      <c r="K4" s="5" t="inlineStr">
        <is>
          <t>Interval chosen</t>
        </is>
      </c>
      <c r="L4" s="5" t="inlineStr">
        <is>
          <t>Owner</t>
        </is>
      </c>
      <c r="M4" s="5" t="inlineStr">
        <is>
          <t>Status</t>
        </is>
      </c>
    </row>
    <row r="5">
      <c r="A5" s="10" t="inlineStr">
        <is>
          <t>P-101 Cooling-water pump</t>
        </is>
      </c>
      <c r="B5" s="10" t="inlineStr">
        <is>
          <t>Deliver 500 m3/h at 4 bar to the condenser</t>
        </is>
      </c>
      <c r="C5" s="10" t="inlineStr">
        <is>
          <t>Delivers less than 400 m3/h</t>
        </is>
      </c>
      <c r="D5" s="10" t="inlineStr">
        <is>
          <t>Bearing wear leading to seizure</t>
        </is>
      </c>
      <c r="E5" s="10" t="inlineStr">
        <is>
          <t>Loss of cooling; unit trips after about 20 minutes</t>
        </is>
      </c>
      <c r="F5" s="10" t="inlineStr">
        <is>
          <t>Operational</t>
        </is>
      </c>
      <c r="G5" s="10" t="inlineStr">
        <is>
          <t>On-condition</t>
        </is>
      </c>
      <c r="H5" s="10" t="inlineStr">
        <is>
          <t>Vibration route reading on the pump and motor bearings</t>
        </is>
      </c>
      <c r="I5" s="10" t="n">
        <v>42</v>
      </c>
      <c r="J5" s="11">
        <f>IF(AND(G5="On-condition",ISNUMBER(I5)),ROUNDDOWN(I5/2,0),"")</f>
        <v/>
      </c>
      <c r="K5" s="10" t="inlineStr">
        <is>
          <t>21 days</t>
        </is>
      </c>
      <c r="L5" s="10" t="inlineStr">
        <is>
          <t>Reliability tech</t>
        </is>
      </c>
      <c r="M5" s="10" t="inlineStr">
        <is>
          <t>Active</t>
        </is>
      </c>
    </row>
    <row r="6">
      <c r="A6" s="10" t="inlineStr">
        <is>
          <t>P-101 Cooling-water pump</t>
        </is>
      </c>
      <c r="B6" s="10" t="inlineStr">
        <is>
          <t>Deliver 500 m3/h at 4 bar to the condenser</t>
        </is>
      </c>
      <c r="C6" s="10" t="inlineStr">
        <is>
          <t>Delivers less than 400 m3/h</t>
        </is>
      </c>
      <c r="D6" s="10" t="inlineStr">
        <is>
          <t>Impeller erosion</t>
        </is>
      </c>
      <c r="E6" s="10" t="inlineStr">
        <is>
          <t>Gradual loss of flow and efficiency</t>
        </is>
      </c>
      <c r="F6" s="10" t="inlineStr">
        <is>
          <t>Operational</t>
        </is>
      </c>
      <c r="G6" s="10" t="inlineStr">
        <is>
          <t>On-condition</t>
        </is>
      </c>
      <c r="H6" s="10" t="inlineStr">
        <is>
          <t>Annual performance test against the pump curve</t>
        </is>
      </c>
      <c r="I6" s="10" t="n">
        <v>180</v>
      </c>
      <c r="J6" s="11">
        <f>IF(AND(G6="On-condition",ISNUMBER(I6)),ROUNDDOWN(I6/2,0),"")</f>
        <v/>
      </c>
      <c r="K6" s="10" t="inlineStr">
        <is>
          <t>90 days</t>
        </is>
      </c>
      <c r="L6" s="10" t="inlineStr">
        <is>
          <t>Reliability tech</t>
        </is>
      </c>
      <c r="M6" s="10" t="inlineStr">
        <is>
          <t>Active</t>
        </is>
      </c>
    </row>
    <row r="7">
      <c r="A7" s="10" t="inlineStr">
        <is>
          <t>PSV-101 Relief valve</t>
        </is>
      </c>
      <c r="B7" s="10" t="inlineStr">
        <is>
          <t>Open at set pressure to protect the vessel</t>
        </is>
      </c>
      <c r="C7" s="10" t="inlineStr">
        <is>
          <t>Fails to open at set pressure</t>
        </is>
      </c>
      <c r="D7" s="10" t="inlineStr">
        <is>
          <t>Valve stuck due to fouling</t>
        </is>
      </c>
      <c r="E7" s="10" t="inlineStr">
        <is>
          <t>No pressure relief; vessel overpressure possible</t>
        </is>
      </c>
      <c r="F7" s="10" t="inlineStr">
        <is>
          <t>Hidden</t>
        </is>
      </c>
      <c r="G7" s="10" t="inlineStr">
        <is>
          <t>Failure-finding</t>
        </is>
      </c>
      <c r="H7" s="10" t="inlineStr">
        <is>
          <t>Bench test and inspect the valve</t>
        </is>
      </c>
      <c r="I7" s="10" t="n"/>
      <c r="J7" s="11">
        <f>IF(AND(G7="On-condition",ISNUMBER(I7)),ROUNDDOWN(I7/2,0),"")</f>
        <v/>
      </c>
      <c r="K7" s="10" t="inlineStr">
        <is>
          <t>12 months</t>
        </is>
      </c>
      <c r="L7" s="10" t="inlineStr">
        <is>
          <t>Inspection</t>
        </is>
      </c>
      <c r="M7" s="10" t="inlineStr">
        <is>
          <t>Active</t>
        </is>
      </c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1">
        <f>IF(AND(G8="On-condition",ISNUMBER(I8)),ROUNDDOWN(I8/2,0),"")</f>
        <v/>
      </c>
      <c r="K8" s="10" t="n"/>
      <c r="L8" s="10" t="n"/>
      <c r="M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1">
        <f>IF(AND(G9="On-condition",ISNUMBER(I9)),ROUNDDOWN(I9/2,0),"")</f>
        <v/>
      </c>
      <c r="K9" s="10" t="n"/>
      <c r="L9" s="10" t="n"/>
      <c r="M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>
        <f>IF(AND(G10="On-condition",ISNUMBER(I10)),ROUNDDOWN(I10/2,0),"")</f>
        <v/>
      </c>
      <c r="K10" s="10" t="n"/>
      <c r="L10" s="10" t="n"/>
      <c r="M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1">
        <f>IF(AND(G11="On-condition",ISNUMBER(I11)),ROUNDDOWN(I11/2,0),"")</f>
        <v/>
      </c>
      <c r="K11" s="10" t="n"/>
      <c r="L11" s="10" t="n"/>
      <c r="M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1">
        <f>IF(AND(G12="On-condition",ISNUMBER(I12)),ROUNDDOWN(I12/2,0),"")</f>
        <v/>
      </c>
      <c r="K12" s="10" t="n"/>
      <c r="L12" s="10" t="n"/>
      <c r="M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1">
        <f>IF(AND(G13="On-condition",ISNUMBER(I13)),ROUNDDOWN(I13/2,0),"")</f>
        <v/>
      </c>
      <c r="K13" s="10" t="n"/>
      <c r="L13" s="10" t="n"/>
      <c r="M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1">
        <f>IF(AND(G14="On-condition",ISNUMBER(I14)),ROUNDDOWN(I14/2,0),"")</f>
        <v/>
      </c>
      <c r="K14" s="10" t="n"/>
      <c r="L14" s="10" t="n"/>
      <c r="M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1">
        <f>IF(AND(G15="On-condition",ISNUMBER(I15)),ROUNDDOWN(I15/2,0),"")</f>
        <v/>
      </c>
      <c r="K15" s="10" t="n"/>
      <c r="L15" s="10" t="n"/>
      <c r="M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1">
        <f>IF(AND(G16="On-condition",ISNUMBER(I16)),ROUNDDOWN(I16/2,0),"")</f>
        <v/>
      </c>
      <c r="K16" s="10" t="n"/>
      <c r="L16" s="10" t="n"/>
      <c r="M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1">
        <f>IF(AND(G17="On-condition",ISNUMBER(I17)),ROUNDDOWN(I17/2,0),"")</f>
        <v/>
      </c>
      <c r="K17" s="10" t="n"/>
      <c r="L17" s="10" t="n"/>
      <c r="M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1">
        <f>IF(AND(G18="On-condition",ISNUMBER(I18)),ROUNDDOWN(I18/2,0),"")</f>
        <v/>
      </c>
      <c r="K18" s="10" t="n"/>
      <c r="L18" s="10" t="n"/>
      <c r="M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1">
        <f>IF(AND(G19="On-condition",ISNUMBER(I19)),ROUNDDOWN(I19/2,0),"")</f>
        <v/>
      </c>
      <c r="K19" s="10" t="n"/>
      <c r="L19" s="10" t="n"/>
      <c r="M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1">
        <f>IF(AND(G20="On-condition",ISNUMBER(I20)),ROUNDDOWN(I20/2,0),"")</f>
        <v/>
      </c>
      <c r="K20" s="10" t="n"/>
      <c r="L20" s="10" t="n"/>
      <c r="M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1">
        <f>IF(AND(G21="On-condition",ISNUMBER(I21)),ROUNDDOWN(I21/2,0),"")</f>
        <v/>
      </c>
      <c r="K21" s="10" t="n"/>
      <c r="L21" s="10" t="n"/>
      <c r="M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1">
        <f>IF(AND(G22="On-condition",ISNUMBER(I22)),ROUNDDOWN(I22/2,0),"")</f>
        <v/>
      </c>
      <c r="K22" s="10" t="n"/>
      <c r="L22" s="10" t="n"/>
      <c r="M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1">
        <f>IF(AND(G23="On-condition",ISNUMBER(I23)),ROUNDDOWN(I23/2,0),"")</f>
        <v/>
      </c>
      <c r="K23" s="10" t="n"/>
      <c r="L23" s="10" t="n"/>
      <c r="M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1">
        <f>IF(AND(G24="On-condition",ISNUMBER(I24)),ROUNDDOWN(I24/2,0),"")</f>
        <v/>
      </c>
      <c r="K24" s="10" t="n"/>
      <c r="L24" s="10" t="n"/>
      <c r="M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1">
        <f>IF(AND(G25="On-condition",ISNUMBER(I25)),ROUNDDOWN(I25/2,0),"")</f>
        <v/>
      </c>
      <c r="K25" s="10" t="n"/>
      <c r="L25" s="10" t="n"/>
      <c r="M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1">
        <f>IF(AND(G26="On-condition",ISNUMBER(I26)),ROUNDDOWN(I26/2,0),"")</f>
        <v/>
      </c>
      <c r="K26" s="10" t="n"/>
      <c r="L26" s="10" t="n"/>
      <c r="M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1">
        <f>IF(AND(G27="On-condition",ISNUMBER(I27)),ROUNDDOWN(I27/2,0),"")</f>
        <v/>
      </c>
      <c r="K27" s="10" t="n"/>
      <c r="L27" s="10" t="n"/>
      <c r="M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1">
        <f>IF(AND(G28="On-condition",ISNUMBER(I28)),ROUNDDOWN(I28/2,0),"")</f>
        <v/>
      </c>
      <c r="K28" s="10" t="n"/>
      <c r="L28" s="10" t="n"/>
      <c r="M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1">
        <f>IF(AND(G29="On-condition",ISNUMBER(I29)),ROUNDDOWN(I29/2,0),"")</f>
        <v/>
      </c>
      <c r="K29" s="10" t="n"/>
      <c r="L29" s="10" t="n"/>
      <c r="M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1">
        <f>IF(AND(G30="On-condition",ISNUMBER(I30)),ROUNDDOWN(I30/2,0),"")</f>
        <v/>
      </c>
      <c r="K30" s="10" t="n"/>
      <c r="L30" s="10" t="n"/>
      <c r="M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1">
        <f>IF(AND(G31="On-condition",ISNUMBER(I31)),ROUNDDOWN(I31/2,0),"")</f>
        <v/>
      </c>
      <c r="K31" s="10" t="n"/>
      <c r="L31" s="10" t="n"/>
      <c r="M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1">
        <f>IF(AND(G32="On-condition",ISNUMBER(I32)),ROUNDDOWN(I32/2,0),"")</f>
        <v/>
      </c>
      <c r="K32" s="10" t="n"/>
      <c r="L32" s="10" t="n"/>
      <c r="M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1">
        <f>IF(AND(G33="On-condition",ISNUMBER(I33)),ROUNDDOWN(I33/2,0),"")</f>
        <v/>
      </c>
      <c r="K33" s="10" t="n"/>
      <c r="L33" s="10" t="n"/>
      <c r="M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1">
        <f>IF(AND(G34="On-condition",ISNUMBER(I34)),ROUNDDOWN(I34/2,0),"")</f>
        <v/>
      </c>
      <c r="K34" s="10" t="n"/>
      <c r="L34" s="10" t="n"/>
      <c r="M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1">
        <f>IF(AND(G35="On-condition",ISNUMBER(I35)),ROUNDDOWN(I35/2,0),"")</f>
        <v/>
      </c>
      <c r="K35" s="10" t="n"/>
      <c r="L35" s="10" t="n"/>
      <c r="M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1">
        <f>IF(AND(G36="On-condition",ISNUMBER(I36)),ROUNDDOWN(I36/2,0),"")</f>
        <v/>
      </c>
      <c r="K36" s="10" t="n"/>
      <c r="L36" s="10" t="n"/>
      <c r="M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1">
        <f>IF(AND(G37="On-condition",ISNUMBER(I37)),ROUNDDOWN(I37/2,0),"")</f>
        <v/>
      </c>
      <c r="K37" s="10" t="n"/>
      <c r="L37" s="10" t="n"/>
      <c r="M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1">
        <f>IF(AND(G38="On-condition",ISNUMBER(I38)),ROUNDDOWN(I38/2,0),"")</f>
        <v/>
      </c>
      <c r="K38" s="10" t="n"/>
      <c r="L38" s="10" t="n"/>
      <c r="M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1">
        <f>IF(AND(G39="On-condition",ISNUMBER(I39)),ROUNDDOWN(I39/2,0),"")</f>
        <v/>
      </c>
      <c r="K39" s="10" t="n"/>
      <c r="L39" s="10" t="n"/>
      <c r="M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1">
        <f>IF(AND(G40="On-condition",ISNUMBER(I40)),ROUNDDOWN(I40/2,0),"")</f>
        <v/>
      </c>
      <c r="K40" s="10" t="n"/>
      <c r="L40" s="10" t="n"/>
      <c r="M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1">
        <f>IF(AND(G41="On-condition",ISNUMBER(I41)),ROUNDDOWN(I41/2,0),"")</f>
        <v/>
      </c>
      <c r="K41" s="10" t="n"/>
      <c r="L41" s="10" t="n"/>
      <c r="M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1">
        <f>IF(AND(G42="On-condition",ISNUMBER(I42)),ROUNDDOWN(I42/2,0),"")</f>
        <v/>
      </c>
      <c r="K42" s="10" t="n"/>
      <c r="L42" s="10" t="n"/>
      <c r="M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1">
        <f>IF(AND(G43="On-condition",ISNUMBER(I43)),ROUNDDOWN(I43/2,0),"")</f>
        <v/>
      </c>
      <c r="K43" s="10" t="n"/>
      <c r="L43" s="10" t="n"/>
      <c r="M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1">
        <f>IF(AND(G44="On-condition",ISNUMBER(I44)),ROUNDDOWN(I44/2,0),"")</f>
        <v/>
      </c>
      <c r="K44" s="10" t="n"/>
      <c r="L44" s="10" t="n"/>
      <c r="M44" s="10" t="n"/>
    </row>
  </sheetData>
  <dataValidations count="3">
    <dataValidation sqref="F5:F44" showDropDown="0" showInputMessage="0" showErrorMessage="1" allowBlank="1" errorTitle="Invalid entry" error="Pick a value from the list." type="list">
      <formula1>"Hidden,Safety,Environmental,Operational,Non-operational"</formula1>
    </dataValidation>
    <dataValidation sqref="G5:G44" showDropDown="0" showInputMessage="0" showErrorMessage="1" allowBlank="1" errorTitle="Invalid entry" error="Pick a value from the list." type="list">
      <formula1>"On-condition,Scheduled restoration,Scheduled discard,Failure-finding,Redesign,Run to failure"</formula1>
    </dataValidation>
    <dataValidation sqref="M5:M44" showDropDown="0" showInputMessage="0" showErrorMessage="1" allowBlank="1" errorTitle="Invalid entry" error="Pick a value from the list." type="list">
      <formula1>"Proposed,Active,Under review,Retired"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80" customWidth="1" min="2" max="2"/>
  </cols>
  <sheetData>
    <row r="1">
      <c r="A1" s="1" t="inlineStr">
        <is>
          <t>THE SEVEN RCM QUESTIONS</t>
        </is>
      </c>
    </row>
    <row r="3">
      <c r="A3" s="6" t="n">
        <v>1</v>
      </c>
      <c r="B3" s="3" t="inlineStr">
        <is>
          <t>What are the functions and associated performance standards of the asset in its present operating context?</t>
        </is>
      </c>
    </row>
    <row r="4">
      <c r="A4" s="6" t="n">
        <v>2</v>
      </c>
      <c r="B4" s="3" t="inlineStr">
        <is>
          <t>In what ways can it fail to fulfil its functions (functional failures)?</t>
        </is>
      </c>
    </row>
    <row r="5">
      <c r="A5" s="6" t="n">
        <v>3</v>
      </c>
      <c r="B5" s="3" t="inlineStr">
        <is>
          <t>What causes each functional failure (failure modes)?</t>
        </is>
      </c>
    </row>
    <row r="6">
      <c r="A6" s="6" t="n">
        <v>4</v>
      </c>
      <c r="B6" s="3" t="inlineStr">
        <is>
          <t>What happens when each failure mode occurs (failure effects)?</t>
        </is>
      </c>
    </row>
    <row r="7">
      <c r="A7" s="6" t="n">
        <v>5</v>
      </c>
      <c r="B7" s="3" t="inlineStr">
        <is>
          <t>In what way does each failure matter (failure consequences)?</t>
        </is>
      </c>
    </row>
    <row r="8">
      <c r="A8" s="6" t="n">
        <v>6</v>
      </c>
      <c r="B8" s="3" t="inlineStr">
        <is>
          <t>What can be done to predict or prevent each failure?</t>
        </is>
      </c>
    </row>
    <row r="9">
      <c r="A9" s="6" t="n">
        <v>7</v>
      </c>
      <c r="B9" s="3" t="inlineStr">
        <is>
          <t>What should be done if a suitable proactive task cannot be found?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1" t="inlineStr">
        <is>
          <t>SUMMARY</t>
        </is>
      </c>
    </row>
    <row r="3">
      <c r="A3" s="6" t="inlineStr">
        <is>
          <t>Assets ranked</t>
        </is>
      </c>
      <c r="B3" s="12">
        <f>COUNT('Criticality Ranking'!$F$5:$F$44)</f>
        <v/>
      </c>
    </row>
    <row r="4">
      <c r="A4" s="6" t="inlineStr">
        <is>
          <t>High criticality</t>
        </is>
      </c>
      <c r="B4" s="12">
        <f>COUNTIF('Criticality Ranking'!$G$5:$G$44,"High")</f>
        <v/>
      </c>
    </row>
    <row r="5">
      <c r="A5" s="6" t="inlineStr">
        <is>
          <t>Medium criticality</t>
        </is>
      </c>
      <c r="B5" s="12">
        <f>COUNTIF('Criticality Ranking'!$G$5:$G$44,"Medium")</f>
        <v/>
      </c>
    </row>
    <row r="6">
      <c r="A6" s="6" t="inlineStr">
        <is>
          <t>Low criticality</t>
        </is>
      </c>
      <c r="B6" s="12">
        <f>COUNTIF('Criticality Ranking'!$G$5:$G$44,"Low")</f>
        <v/>
      </c>
    </row>
    <row r="7">
      <c r="A7" s="6" t="inlineStr">
        <is>
          <t>Failure modes analyzed</t>
        </is>
      </c>
      <c r="B7" s="12">
        <f>COUNTA('RCM Analysis'!$D$5:$D$44)</f>
        <v/>
      </c>
    </row>
    <row r="9">
      <c r="A9" s="6" t="inlineStr">
        <is>
          <t>Tasks by type</t>
        </is>
      </c>
    </row>
    <row r="10">
      <c r="A10" s="13" t="inlineStr">
        <is>
          <t>On-condition</t>
        </is>
      </c>
      <c r="B10" s="14">
        <f>COUNTIF('RCM Analysis'!$G$5:$G$44,"On-condition")</f>
        <v/>
      </c>
    </row>
    <row r="11">
      <c r="A11" s="13" t="inlineStr">
        <is>
          <t>Scheduled restoration</t>
        </is>
      </c>
      <c r="B11" s="14">
        <f>COUNTIF('RCM Analysis'!$G$5:$G$44,"Scheduled restoration")</f>
        <v/>
      </c>
    </row>
    <row r="12">
      <c r="A12" s="13" t="inlineStr">
        <is>
          <t>Scheduled discard</t>
        </is>
      </c>
      <c r="B12" s="14">
        <f>COUNTIF('RCM Analysis'!$G$5:$G$44,"Scheduled discard")</f>
        <v/>
      </c>
    </row>
    <row r="13">
      <c r="A13" s="13" t="inlineStr">
        <is>
          <t>Failure-finding</t>
        </is>
      </c>
      <c r="B13" s="14">
        <f>COUNTIF('RCM Analysis'!$G$5:$G$44,"Failure-finding")</f>
        <v/>
      </c>
    </row>
    <row r="14">
      <c r="A14" s="13" t="inlineStr">
        <is>
          <t>Redesign</t>
        </is>
      </c>
      <c r="B14" s="14">
        <f>COUNTIF('RCM Analysis'!$G$5:$G$44,"Redesign")</f>
        <v/>
      </c>
    </row>
    <row r="15">
      <c r="A15" s="13" t="inlineStr">
        <is>
          <t>Run to failure</t>
        </is>
      </c>
      <c r="B15" s="14">
        <f>COUNTIF('RCM Analysis'!$G$5:$G$44,"Run to failure")</f>
        <v/>
      </c>
    </row>
    <row r="17">
      <c r="A17" s="6" t="inlineStr">
        <is>
          <t>Failure modes by consequence</t>
        </is>
      </c>
    </row>
    <row r="18">
      <c r="A18" s="13" t="inlineStr">
        <is>
          <t>Hidden</t>
        </is>
      </c>
      <c r="B18" s="14">
        <f>COUNTIF('RCM Analysis'!$F$5:$F$44,"Hidden")</f>
        <v/>
      </c>
    </row>
    <row r="19">
      <c r="A19" s="13" t="inlineStr">
        <is>
          <t>Safety</t>
        </is>
      </c>
      <c r="B19" s="14">
        <f>COUNTIF('RCM Analysis'!$F$5:$F$44,"Safety")</f>
        <v/>
      </c>
    </row>
    <row r="20">
      <c r="A20" s="13" t="inlineStr">
        <is>
          <t>Environmental</t>
        </is>
      </c>
      <c r="B20" s="14">
        <f>COUNTIF('RCM Analysis'!$F$5:$F$44,"Environmental")</f>
        <v/>
      </c>
    </row>
    <row r="21">
      <c r="A21" s="13" t="inlineStr">
        <is>
          <t>Operational</t>
        </is>
      </c>
      <c r="B21" s="14">
        <f>COUNTIF('RCM Analysis'!$F$5:$F$44,"Operational")</f>
        <v/>
      </c>
    </row>
    <row r="22">
      <c r="A22" s="13" t="inlineStr">
        <is>
          <t>Non-operational</t>
        </is>
      </c>
      <c r="B22" s="14">
        <f>COUNTIF('RCM Analysis'!$F$5:$F$44,"Non-operational")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2026-09-30T04:14:58Z</dcterms:created>
  <dcterms:modified xsi:type="dcterms:W3CDTF">2026-09-30T04:14:58Z</dcterms:modified>
</cp:coreProperties>
</file>